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1001 Justicia Gratuita\2021\"/>
    </mc:Choice>
  </mc:AlternateContent>
  <xr:revisionPtr revIDLastSave="0" documentId="13_ncr:1_{9E8AA3E3-E5A0-411D-A420-D8C5FEFE64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roduccion" sheetId="11" r:id="rId1"/>
    <sheet name="Andalucía" sheetId="2" r:id="rId2"/>
    <sheet name="Aragón" sheetId="7" r:id="rId3"/>
    <sheet name="Asturias" sheetId="3" r:id="rId4"/>
    <sheet name="Canarias" sheetId="12" r:id="rId5"/>
    <sheet name="Cantabria" sheetId="4" r:id="rId6"/>
    <sheet name="Cataluña" sheetId="8" r:id="rId7"/>
    <sheet name="C. Valenciana" sheetId="17" r:id="rId8"/>
    <sheet name="Galicia" sheetId="10" r:id="rId9"/>
    <sheet name="Madrid" sheetId="6" r:id="rId10"/>
    <sheet name="Navarra" sheetId="9" r:id="rId11"/>
    <sheet name="Pais Vasco" sheetId="5" r:id="rId12"/>
    <sheet name="Rioja" sheetId="18" r:id="rId13"/>
    <sheet name="Ministerio" sheetId="1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6" l="1"/>
  <c r="C17" i="6"/>
  <c r="B17" i="6"/>
  <c r="D10" i="6"/>
  <c r="D9" i="6"/>
  <c r="D8" i="6"/>
  <c r="C10" i="6"/>
  <c r="B10" i="6"/>
  <c r="C44" i="18" l="1"/>
  <c r="C39" i="18"/>
  <c r="C61" i="5"/>
  <c r="C55" i="5"/>
  <c r="C58" i="9" l="1"/>
  <c r="C53" i="9"/>
  <c r="B106" i="8" l="1"/>
  <c r="B101" i="8"/>
  <c r="L132" i="12" l="1"/>
  <c r="H123" i="12"/>
  <c r="L114" i="12"/>
  <c r="K105" i="12"/>
  <c r="L92" i="12"/>
  <c r="I81" i="12"/>
  <c r="M70" i="12"/>
  <c r="K49" i="12"/>
  <c r="I38" i="12"/>
  <c r="K27" i="12"/>
  <c r="F16" i="12"/>
  <c r="G5" i="12"/>
  <c r="F43" i="8" l="1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29" i="8"/>
  <c r="C43" i="8"/>
  <c r="D43" i="8"/>
  <c r="E43" i="8"/>
  <c r="B43" i="8"/>
  <c r="E21" i="8"/>
  <c r="F21" i="8"/>
  <c r="G7" i="8"/>
  <c r="C21" i="8"/>
  <c r="D21" i="8"/>
  <c r="D7" i="8"/>
  <c r="D8" i="8"/>
  <c r="G8" i="8"/>
  <c r="D9" i="8"/>
  <c r="G9" i="8"/>
  <c r="D10" i="8"/>
  <c r="G10" i="8"/>
  <c r="D11" i="8"/>
  <c r="G11" i="8"/>
  <c r="D12" i="8"/>
  <c r="G12" i="8"/>
  <c r="D13" i="8"/>
  <c r="G13" i="8"/>
  <c r="D14" i="8"/>
  <c r="G14" i="8"/>
  <c r="D15" i="8"/>
  <c r="G15" i="8"/>
  <c r="D16" i="8"/>
  <c r="G16" i="8"/>
  <c r="D17" i="8"/>
  <c r="G17" i="8"/>
  <c r="D18" i="8"/>
  <c r="G18" i="8"/>
  <c r="D19" i="8"/>
  <c r="G19" i="8"/>
  <c r="D20" i="8"/>
  <c r="G20" i="8"/>
  <c r="B21" i="8"/>
  <c r="B60" i="3" l="1"/>
  <c r="B55" i="3"/>
  <c r="B62" i="7"/>
  <c r="B57" i="7"/>
  <c r="B50" i="7"/>
  <c r="C211" i="2" l="1"/>
  <c r="D194" i="2"/>
  <c r="C194" i="2"/>
  <c r="E194" i="2" s="1"/>
  <c r="E193" i="2"/>
  <c r="E192" i="2"/>
  <c r="E191" i="2"/>
  <c r="E190" i="2"/>
  <c r="E189" i="2"/>
  <c r="E188" i="2"/>
  <c r="E187" i="2"/>
  <c r="E186" i="2"/>
  <c r="E185" i="2"/>
  <c r="E184" i="2"/>
  <c r="C22" i="2"/>
  <c r="D17" i="6" l="1"/>
  <c r="D15" i="6"/>
  <c r="D16" i="6"/>
  <c r="C222" i="2" l="1"/>
  <c r="C217" i="2"/>
  <c r="C178" i="2"/>
  <c r="C161" i="2"/>
  <c r="C142" i="2"/>
  <c r="D124" i="2"/>
  <c r="C124" i="2"/>
  <c r="E124" i="2" s="1"/>
  <c r="E123" i="2"/>
  <c r="E122" i="2"/>
  <c r="E121" i="2"/>
  <c r="E120" i="2"/>
  <c r="E119" i="2"/>
  <c r="E118" i="2"/>
  <c r="E117" i="2"/>
  <c r="E116" i="2"/>
  <c r="E115" i="2"/>
  <c r="E114" i="2"/>
  <c r="E113" i="2"/>
  <c r="C107" i="2"/>
  <c r="I90" i="2"/>
  <c r="H90" i="2"/>
  <c r="G90" i="2"/>
  <c r="F90" i="2"/>
  <c r="E90" i="2"/>
  <c r="D90" i="2"/>
  <c r="C90" i="2"/>
  <c r="J89" i="2"/>
  <c r="J88" i="2"/>
  <c r="J87" i="2"/>
  <c r="J86" i="2"/>
  <c r="J85" i="2"/>
  <c r="J84" i="2"/>
  <c r="J83" i="2"/>
  <c r="J82" i="2"/>
  <c r="J81" i="2"/>
  <c r="J80" i="2"/>
  <c r="J79" i="2"/>
  <c r="D73" i="2"/>
  <c r="C73" i="2"/>
  <c r="E73" i="2" s="1"/>
  <c r="E72" i="2"/>
  <c r="E71" i="2"/>
  <c r="E70" i="2"/>
  <c r="E69" i="2"/>
  <c r="E68" i="2"/>
  <c r="E67" i="2"/>
  <c r="E66" i="2"/>
  <c r="E65" i="2"/>
  <c r="E64" i="2"/>
  <c r="E63" i="2"/>
  <c r="E62" i="2"/>
  <c r="C56" i="2"/>
  <c r="C39" i="2"/>
  <c r="B49" i="5"/>
  <c r="J90" i="2" l="1"/>
  <c r="B20" i="9"/>
  <c r="D17" i="9"/>
  <c r="D18" i="9"/>
  <c r="D19" i="9"/>
  <c r="B11" i="9"/>
  <c r="D27" i="9"/>
  <c r="D28" i="9"/>
  <c r="D29" i="9"/>
  <c r="D26" i="9"/>
  <c r="C30" i="9"/>
  <c r="B30" i="9"/>
  <c r="C20" i="9"/>
  <c r="B38" i="9"/>
  <c r="D30" i="9" l="1"/>
  <c r="D12" i="10"/>
  <c r="D13" i="10"/>
  <c r="D14" i="10"/>
  <c r="D15" i="10"/>
  <c r="D16" i="10"/>
  <c r="D17" i="10"/>
  <c r="D11" i="10"/>
  <c r="D27" i="10" l="1"/>
  <c r="D28" i="10"/>
  <c r="D29" i="10"/>
  <c r="D30" i="10"/>
  <c r="D31" i="10"/>
  <c r="D26" i="10"/>
  <c r="D18" i="10"/>
  <c r="D32" i="10" l="1"/>
  <c r="D28" i="18"/>
  <c r="D17" i="18"/>
  <c r="D11" i="18"/>
  <c r="B51" i="17" l="1"/>
  <c r="C44" i="17"/>
  <c r="B44" i="17"/>
  <c r="D43" i="17"/>
  <c r="B33" i="17"/>
  <c r="G12" i="17" l="1"/>
  <c r="G13" i="17"/>
  <c r="G14" i="17"/>
  <c r="G15" i="17"/>
  <c r="G16" i="17"/>
  <c r="G17" i="17"/>
  <c r="G18" i="17"/>
  <c r="F19" i="17"/>
  <c r="E19" i="17"/>
  <c r="C19" i="17"/>
  <c r="B19" i="17"/>
  <c r="D12" i="17"/>
  <c r="D13" i="17"/>
  <c r="D14" i="17"/>
  <c r="D15" i="17"/>
  <c r="D16" i="17"/>
  <c r="D17" i="17"/>
  <c r="D18" i="17"/>
  <c r="D44" i="17"/>
  <c r="D42" i="17"/>
  <c r="D41" i="17"/>
  <c r="D40" i="17"/>
  <c r="G11" i="17"/>
  <c r="D11" i="17"/>
  <c r="G19" i="17" l="1"/>
  <c r="D19" i="17"/>
  <c r="B11" i="5"/>
  <c r="E42" i="5"/>
  <c r="C42" i="5"/>
  <c r="B42" i="5"/>
  <c r="B34" i="5"/>
  <c r="E25" i="5"/>
  <c r="C25" i="5"/>
  <c r="B25" i="5"/>
  <c r="E18" i="5"/>
  <c r="C18" i="5"/>
  <c r="B18" i="5"/>
  <c r="D40" i="5" l="1"/>
  <c r="D41" i="5"/>
  <c r="D42" i="5"/>
  <c r="D39" i="5"/>
  <c r="D23" i="5"/>
  <c r="D24" i="5"/>
  <c r="D25" i="5"/>
  <c r="D22" i="5"/>
  <c r="D16" i="5"/>
  <c r="D17" i="5"/>
  <c r="D18" i="5"/>
  <c r="D15" i="5"/>
  <c r="D42" i="9" l="1"/>
  <c r="D20" i="9"/>
  <c r="D16" i="9"/>
  <c r="D30" i="6"/>
  <c r="D70" i="8" l="1"/>
  <c r="D71" i="8"/>
  <c r="D72" i="8"/>
  <c r="D73" i="8"/>
  <c r="D74" i="8"/>
  <c r="D75" i="8"/>
  <c r="D76" i="8"/>
  <c r="D77" i="8"/>
  <c r="D78" i="8"/>
  <c r="D69" i="8"/>
  <c r="G21" i="8"/>
  <c r="D28" i="4" l="1"/>
  <c r="D17" i="4"/>
  <c r="D11" i="4"/>
  <c r="B48" i="3" l="1"/>
  <c r="E40" i="3"/>
  <c r="C40" i="3"/>
  <c r="B40" i="3"/>
  <c r="D39" i="3"/>
  <c r="D38" i="3"/>
  <c r="B31" i="3"/>
  <c r="E23" i="3"/>
  <c r="D22" i="3"/>
  <c r="D21" i="3"/>
  <c r="C23" i="3"/>
  <c r="B23" i="3"/>
  <c r="E16" i="3"/>
  <c r="D15" i="3"/>
  <c r="D14" i="3"/>
  <c r="C16" i="3"/>
  <c r="B16" i="3"/>
  <c r="B9" i="3"/>
  <c r="D40" i="3" l="1"/>
  <c r="D16" i="3"/>
  <c r="D23" i="3"/>
  <c r="C42" i="7"/>
  <c r="D42" i="7" s="1"/>
  <c r="D40" i="7"/>
  <c r="D41" i="7"/>
  <c r="B34" i="7"/>
  <c r="D23" i="7"/>
  <c r="D24" i="7"/>
  <c r="D22" i="7"/>
  <c r="C25" i="7"/>
  <c r="D25" i="7" s="1"/>
  <c r="D16" i="7"/>
  <c r="D17" i="7"/>
  <c r="D15" i="7"/>
  <c r="C18" i="7"/>
  <c r="B18" i="7"/>
  <c r="B10" i="7"/>
  <c r="D18" i="7" l="1"/>
</calcChain>
</file>

<file path=xl/sharedStrings.xml><?xml version="1.0" encoding="utf-8"?>
<sst xmlns="http://schemas.openxmlformats.org/spreadsheetml/2006/main" count="879" uniqueCount="241">
  <si>
    <t>Nº total prestaciones de asistencia letrada realizadas</t>
  </si>
  <si>
    <t>Importe destinado a atender los gastos de infraestructura y funcionamiento operativo de los servicios de de asitencia juridica gratuita</t>
  </si>
  <si>
    <t>Zaragoza</t>
  </si>
  <si>
    <t>Huesca</t>
  </si>
  <si>
    <t>Teruel</t>
  </si>
  <si>
    <t>ANTEQUERA</t>
  </si>
  <si>
    <t>GRANADA</t>
  </si>
  <si>
    <t>HUELVA</t>
  </si>
  <si>
    <t>LUCENA</t>
  </si>
  <si>
    <t>SEVILLA</t>
  </si>
  <si>
    <t>TOTAL</t>
  </si>
  <si>
    <t>nº servicios</t>
  </si>
  <si>
    <t>Cantidad</t>
  </si>
  <si>
    <t>Resto prestaciones</t>
  </si>
  <si>
    <t>nº letrados</t>
  </si>
  <si>
    <t>nº servicios guardia</t>
  </si>
  <si>
    <t>Abogados</t>
  </si>
  <si>
    <t>Procuradores</t>
  </si>
  <si>
    <t>nº procuradores</t>
  </si>
  <si>
    <t>OVIEDO</t>
  </si>
  <si>
    <t>GIJÓN</t>
  </si>
  <si>
    <t>Asturias</t>
  </si>
  <si>
    <t>Cantabria</t>
  </si>
  <si>
    <t>Madrid</t>
  </si>
  <si>
    <t>C. Madrid</t>
  </si>
  <si>
    <t>BCN</t>
  </si>
  <si>
    <t>GIRONA</t>
  </si>
  <si>
    <t>LLEIDA</t>
  </si>
  <si>
    <t>MANRESA</t>
  </si>
  <si>
    <t>MATARÓ</t>
  </si>
  <si>
    <t>REUS</t>
  </si>
  <si>
    <t>TARRAGONA</t>
  </si>
  <si>
    <t>TERRASSA</t>
  </si>
  <si>
    <t>TORTOSA</t>
  </si>
  <si>
    <t>FIGUERES</t>
  </si>
  <si>
    <t xml:space="preserve">GRANOLLERS </t>
  </si>
  <si>
    <t>SABADELL</t>
  </si>
  <si>
    <t>SANT FELIU LL.</t>
  </si>
  <si>
    <t>VIC</t>
  </si>
  <si>
    <t>PENAL</t>
  </si>
  <si>
    <t>CIVIL Y MATRIMONIAL</t>
  </si>
  <si>
    <t>ADMINISTRATIVO</t>
  </si>
  <si>
    <t>SOCIAL</t>
  </si>
  <si>
    <t>Nº servicios</t>
  </si>
  <si>
    <t>Importe por prestación</t>
  </si>
  <si>
    <t>Importe servicios guardia</t>
  </si>
  <si>
    <t>Importe asistencias fuera guardia</t>
  </si>
  <si>
    <t>Nº asistencias fuera guardia</t>
  </si>
  <si>
    <t>Pamplona</t>
  </si>
  <si>
    <t>Tudela</t>
  </si>
  <si>
    <t>Tafalla</t>
  </si>
  <si>
    <t>Navarra</t>
  </si>
  <si>
    <t>Civil</t>
  </si>
  <si>
    <t>Social</t>
  </si>
  <si>
    <t>Penal</t>
  </si>
  <si>
    <t>Total</t>
  </si>
  <si>
    <t>CORUÑA</t>
  </si>
  <si>
    <t>LUGO</t>
  </si>
  <si>
    <t>OURENSE</t>
  </si>
  <si>
    <t>PONTEVEDRA</t>
  </si>
  <si>
    <t>SANTIAGO</t>
  </si>
  <si>
    <t>VIGO</t>
  </si>
  <si>
    <t>A Coruña</t>
  </si>
  <si>
    <t>Lugo</t>
  </si>
  <si>
    <t>Ourense</t>
  </si>
  <si>
    <t>Pontevedra</t>
  </si>
  <si>
    <t>Santiago</t>
  </si>
  <si>
    <t>Ferrol</t>
  </si>
  <si>
    <t>Vigo</t>
  </si>
  <si>
    <t xml:space="preserve">Total </t>
  </si>
  <si>
    <t>Importe</t>
  </si>
  <si>
    <t>ASTURIAS</t>
  </si>
  <si>
    <t>NAVARRA</t>
  </si>
  <si>
    <t>MADRID</t>
  </si>
  <si>
    <t>CANTABRIA</t>
  </si>
  <si>
    <t>CATALUÑA</t>
  </si>
  <si>
    <t>GALICIA</t>
  </si>
  <si>
    <t>Justicia Gratuita</t>
  </si>
  <si>
    <t xml:space="preserve">Año: </t>
  </si>
  <si>
    <t>Justificaciones</t>
  </si>
  <si>
    <t>Aragón</t>
  </si>
  <si>
    <t>País Vasco</t>
  </si>
  <si>
    <t>Cataluña</t>
  </si>
  <si>
    <t>Galicia</t>
  </si>
  <si>
    <t>1)</t>
  </si>
  <si>
    <t>Distribución por colegios</t>
  </si>
  <si>
    <t>Colegio Abogados Las Palmas</t>
  </si>
  <si>
    <t>Colegio Abogados Santa Cruz de Tenerife</t>
  </si>
  <si>
    <t>Colegio Abogados Lanzarote</t>
  </si>
  <si>
    <t>Colegio Abogados Santa Cruz de La Palma</t>
  </si>
  <si>
    <t>2)</t>
  </si>
  <si>
    <t>Nº total servicios de guardia realizados</t>
  </si>
  <si>
    <t>3)</t>
  </si>
  <si>
    <t>Cantidad distribuida para indemnizar las prestaciones de asistencia letrada en el servicio de guardia</t>
  </si>
  <si>
    <t>4)</t>
  </si>
  <si>
    <t>Nº de profesionales que han intervenido en la prestación del servicio</t>
  </si>
  <si>
    <t>5)</t>
  </si>
  <si>
    <t>Nº total de prestaciones de asistencia jurídica gratuita, excluidas las de los servicios de guardia</t>
  </si>
  <si>
    <t>Distribución por jurisdicción</t>
  </si>
  <si>
    <t>Colegio de Abogados</t>
  </si>
  <si>
    <t>Militar</t>
  </si>
  <si>
    <t>Las Palmas</t>
  </si>
  <si>
    <t>Santa Cruz de Tenerife</t>
  </si>
  <si>
    <t>Lanzarote</t>
  </si>
  <si>
    <t>Santa Cruz de La Palma</t>
  </si>
  <si>
    <t>6)</t>
  </si>
  <si>
    <t>Cantidad distribuida para indemnizar las prestaciones de asistencia juridica gratuita, excluidas las de los servicios de guardia</t>
  </si>
  <si>
    <t>7)</t>
  </si>
  <si>
    <t>8)</t>
  </si>
  <si>
    <t>Consejo General de los Colegios de Procuradores</t>
  </si>
  <si>
    <t>a)</t>
  </si>
  <si>
    <t>Nº total de prestaciones de asistencia juridica gratuita, excluidas las de los servicios de guardia</t>
  </si>
  <si>
    <t>Colegio Procuradores Las Palmas</t>
  </si>
  <si>
    <t>Colegio Procuradores Santa Cruz de Tenerife</t>
  </si>
  <si>
    <t>b)</t>
  </si>
  <si>
    <t>Cantidad distribuida para indemnizar las prestaciones de asistencia jurídica gratuita, excluidas las de los servicios de guardia</t>
  </si>
  <si>
    <t>c)</t>
  </si>
  <si>
    <t>d)</t>
  </si>
  <si>
    <t>CANARIAS</t>
  </si>
  <si>
    <t>Canarias</t>
  </si>
  <si>
    <t>Pamplona-Aoiz</t>
  </si>
  <si>
    <t>Estella</t>
  </si>
  <si>
    <t>Andalucía</t>
  </si>
  <si>
    <t>ARAGÓN</t>
  </si>
  <si>
    <t>Importe por prestacion en guardia</t>
  </si>
  <si>
    <t>Importe por prestacion fuera guardia</t>
  </si>
  <si>
    <t>Importe destinado a atender los gastos de infraestructura y funcionamiento operativo de los servicios de de asitencia jurídica gratuita</t>
  </si>
  <si>
    <t>Consejo General de la Abogacía</t>
  </si>
  <si>
    <t>Importe por prestacion</t>
  </si>
  <si>
    <t>Importe por prestación en guardia</t>
  </si>
  <si>
    <t>Importe por prestación fuera guardia</t>
  </si>
  <si>
    <t>Nº servicios guardia</t>
  </si>
  <si>
    <t>Nº procuradores</t>
  </si>
  <si>
    <t>Nº letrados</t>
  </si>
  <si>
    <t>Alcalá de Henares</t>
  </si>
  <si>
    <t>PAÍS VASCO</t>
  </si>
  <si>
    <t>Álava</t>
  </si>
  <si>
    <t>Informacion derivada de las declaraciones anuales de los Consejos Generales de la abogacia y de los procuradores</t>
  </si>
  <si>
    <t>Colegio</t>
  </si>
  <si>
    <t>ALMERÍA</t>
  </si>
  <si>
    <t>CÁDIZ</t>
  </si>
  <si>
    <t>CÓRDOBA</t>
  </si>
  <si>
    <t>JAÉN</t>
  </si>
  <si>
    <t>MÁLAGA</t>
  </si>
  <si>
    <t>Importe asistencias fuera guardia*</t>
  </si>
  <si>
    <t>*resultados del cuarto trimestre provisionales.</t>
  </si>
  <si>
    <t>Importe destinado a atender los gastos de infraestructura y funcionamiento operativo de los servicios de asistencia juridica gratuita*</t>
  </si>
  <si>
    <t>Importe destinado a atender los gastos de infraestructura y funcionamiento operativo de los servicios de de asistencia jurídica gratuita</t>
  </si>
  <si>
    <t>Gipuzkoa</t>
  </si>
  <si>
    <t>JEREZ DE LA FRONTERA</t>
  </si>
  <si>
    <t>MUJERES</t>
  </si>
  <si>
    <t>HOMBRES</t>
  </si>
  <si>
    <t>Contencioso - Administrativa</t>
  </si>
  <si>
    <t>Desconocida</t>
  </si>
  <si>
    <t>VIA ADMINISTRATIVA</t>
  </si>
  <si>
    <t>Total prestaciones Turno Oficio</t>
  </si>
  <si>
    <t>C. Valenciana</t>
  </si>
  <si>
    <t>Alcoy</t>
  </si>
  <si>
    <t>Alicante</t>
  </si>
  <si>
    <t>Alzira</t>
  </si>
  <si>
    <t>Castellon</t>
  </si>
  <si>
    <t>Elche</t>
  </si>
  <si>
    <t>Orihuela</t>
  </si>
  <si>
    <t>Sueca</t>
  </si>
  <si>
    <t>Valencia</t>
  </si>
  <si>
    <t>C. VALENCIANA</t>
  </si>
  <si>
    <t>Nº total de prestaciones , excluidas las de los servicios de guardia</t>
  </si>
  <si>
    <t>Rioja</t>
  </si>
  <si>
    <t>La Rioja</t>
  </si>
  <si>
    <t>LA RIOJA</t>
  </si>
  <si>
    <t>Prestaciones de asistencia juridica gratuita, excluidas las de los servicios de guardia</t>
  </si>
  <si>
    <t>Consejo General de la Abogacia</t>
  </si>
  <si>
    <t>Distribucion por colegios</t>
  </si>
  <si>
    <t>COLEGIO</t>
  </si>
  <si>
    <t>TOTAL PROFESIONALES</t>
  </si>
  <si>
    <t>Distribucion por colegios y jurisdicción</t>
  </si>
  <si>
    <t>Cantidad distribuida a cada colegio por el Consejo General para atender los gastos de organización, infraestructura, y funcionamiento de los servicios</t>
  </si>
  <si>
    <t>Datos necesarios para cuestionario CEPEJ</t>
  </si>
  <si>
    <t>Número de casos presentados a un tribunal en los que se ha concedido ayuda legal</t>
  </si>
  <si>
    <t>Penales</t>
  </si>
  <si>
    <t>No penales</t>
  </si>
  <si>
    <t>Número de casos  no litigiosos o que no se llevan ante un tribunal en los que se ha concedido ayuda legal</t>
  </si>
  <si>
    <t>C-A</t>
  </si>
  <si>
    <t xml:space="preserve">Recursos </t>
  </si>
  <si>
    <t>Normas generales</t>
  </si>
  <si>
    <t>GASTOS INFRAESTRUCTURA CONSEJO DE COLEGIOS DE PROCURADORES DE CATALUNYA</t>
  </si>
  <si>
    <t>Castellón</t>
  </si>
  <si>
    <t>ND</t>
  </si>
  <si>
    <t>Gastos infraestructura Consejo de Colegios de Abogados de Cataluña</t>
  </si>
  <si>
    <t>Ministerio</t>
  </si>
  <si>
    <t>CONCEPTO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</si>
  <si>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</si>
  <si>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</si>
  <si>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</si>
  <si>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</si>
  <si>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</si>
  <si>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</si>
  <si>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</si>
  <si>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</si>
  <si>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</si>
  <si>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</si>
  <si>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</si>
  <si>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</si>
  <si>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Subtotal</t>
  </si>
  <si>
    <t>VIOLENCIA GÉNERO</t>
  </si>
  <si>
    <t>GUARDIAS Y A.L.D.</t>
  </si>
  <si>
    <t>TURNO DE OFICIO</t>
  </si>
  <si>
    <t>GASTOS DE INFRAESTRUCTURA</t>
  </si>
  <si>
    <t>SUBTOTAL</t>
  </si>
  <si>
    <t>Modificaciones</t>
  </si>
  <si>
    <t>PRESUPUESTO 2020</t>
  </si>
  <si>
    <t>CRÉDITO DISPONIBLE</t>
  </si>
  <si>
    <t>ASISTENCIA JURÍDICA GRATUITA</t>
  </si>
  <si>
    <t>TURNOS</t>
  </si>
  <si>
    <t>GASTOS INFRAESTRUCTURA</t>
  </si>
  <si>
    <t>Regularización</t>
  </si>
  <si>
    <t>Nº TOTAL DE ASISTENCIAS PAGADAS 2021</t>
  </si>
  <si>
    <t>GUARDIAS CONSUMIDAS Y PAGADAS 2021</t>
  </si>
  <si>
    <t>TOTAL PAGADO 2021 GASTOS FUNCIONAMIENTO ABOGADOS</t>
  </si>
  <si>
    <t>Nº TOTAL PRESTACIONES TURNO OFICIO 2021 PROCURADORES</t>
  </si>
  <si>
    <t>TOTAL PAGADO 2021 TURNO OFICIO PROCURADORES</t>
  </si>
  <si>
    <t>Nº PROFESIONALES TURNO OFICIO 2021</t>
  </si>
  <si>
    <t>TOTAL PAGADO 2021 GASTOS FUNCIONAMIENTO PROCURADORES</t>
  </si>
  <si>
    <t>TOTAL PAGADO TURNO DE GUARDIA 2021</t>
  </si>
  <si>
    <t>Nº PROFESIONALES TURNO DE GUARDIA 2021</t>
  </si>
  <si>
    <t>TOTAL PAGADO 2021 TURNO OFICIO ABOGADOS</t>
  </si>
  <si>
    <t>*zaragoza y hueca falta el cuarto trimestre.</t>
  </si>
  <si>
    <r>
      <rPr>
        <sz val="9"/>
        <color theme="1"/>
        <rFont val="Verdana"/>
        <family val="2"/>
      </rPr>
      <t>*Zaragoza y Huesca falta el cuarto trimestre</t>
    </r>
    <r>
      <rPr>
        <sz val="11"/>
        <color theme="1"/>
        <rFont val="Verdana"/>
        <family val="2"/>
      </rPr>
      <t>.</t>
    </r>
  </si>
  <si>
    <t>11062</t>
  </si>
  <si>
    <t>1943</t>
  </si>
  <si>
    <t>1375</t>
  </si>
  <si>
    <t>SOJ COL·LEGIS</t>
  </si>
  <si>
    <t>SOJ Penitenciari</t>
  </si>
  <si>
    <t xml:space="preserve">Gastos infraestructura Colegios </t>
  </si>
  <si>
    <t>Aoiz-Pna.</t>
  </si>
  <si>
    <t>Bizkaia</t>
  </si>
  <si>
    <t>PRESUPUESTO 2021 AJG: CERTIFICACIONES  DEL CGAE</t>
  </si>
  <si>
    <t>PAGOS TO SIN AJG</t>
  </si>
  <si>
    <t>PROCURADORES - 2021</t>
  </si>
  <si>
    <t>PRESUPUESTO 2021</t>
  </si>
  <si>
    <t>Modificación presupuestaria nov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</si>
</sst>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C0A]General"/>
    <numFmt numFmtId="166" formatCode="[$-C0A]#,##0.00"/>
    <numFmt numFmtId="167" formatCode="#,##0.0"/>
    <numFmt numFmtId="168" formatCode="[$-C0A]#,##0.0"/>
    <numFmt numFmtId="169" formatCode="[$-C0A]#,##0"/>
    <numFmt numFmtId="170" formatCode="_-* #,##0.00\ _P_t_s_-;\-* #,##0.00\ _P_t_s_-;_-* &quot;-&quot;??\ _P_t_s_-;_-@_-"/>
    <numFmt numFmtId="171" formatCode="_-* #,##0.00\ [$€]_-;\-* #,##0.00\ [$€]_-;_-* &quot;-&quot;??\ [$€]_-;_-@_-"/>
    <numFmt numFmtId="172" formatCode="#,##0.00&quot; &quot;[$€-C0A];[Red]&quot;-&quot;#,##0.00&quot; &quot;[$€-C0A]"/>
    <numFmt numFmtId="173" formatCode="#,##0\ &quot;€&quot;"/>
    <numFmt numFmtId="174" formatCode="_-* #,##0.00000\ &quot;€&quot;_-;\-* #,##0.00000\ &quot;€&quot;_-;_-* &quot;-&quot;??\ &quot;€&quot;_-;_-@_-"/>
    <numFmt numFmtId="175" formatCode="#,##0.00\ &quot;€&quot;"/>
  </numFmts>
  <fonts count="61">
    <font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sz val="11"/>
      <color rgb="FF000000"/>
      <name val="Calibri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0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0"/>
      <name val="Verdana"/>
      <family val="2"/>
    </font>
    <font>
      <sz val="11"/>
      <color rgb="FF000000"/>
      <name val="Calibri1"/>
    </font>
    <font>
      <b/>
      <sz val="11"/>
      <color rgb="FF000000"/>
      <name val="Calibri1"/>
    </font>
    <font>
      <i/>
      <sz val="11"/>
      <color rgb="FF000000"/>
      <name val="Calibri1"/>
    </font>
    <font>
      <sz val="11"/>
      <color rgb="FF0000FF"/>
      <name val="Calibri1"/>
    </font>
    <font>
      <i/>
      <sz val="11"/>
      <color rgb="FF000000"/>
      <name val="Calibri"/>
      <family val="2"/>
    </font>
    <font>
      <sz val="11"/>
      <color rgb="FFFF0000"/>
      <name val="Calibri1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Verdana"/>
      <family val="2"/>
    </font>
    <font>
      <b/>
      <sz val="9"/>
      <color rgb="FF000000"/>
      <name val="Verdana1"/>
    </font>
    <font>
      <sz val="10"/>
      <color rgb="FF000000"/>
      <name val="Verdana1"/>
    </font>
    <font>
      <b/>
      <sz val="10"/>
      <color rgb="FF000000"/>
      <name val="Verdana1"/>
    </font>
    <font>
      <sz val="10"/>
      <color rgb="FF000000"/>
      <name val="NewsGotT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NewsGotT1"/>
    </font>
    <font>
      <sz val="12"/>
      <color rgb="FF000000"/>
      <name val="Verdana"/>
      <family val="2"/>
    </font>
    <font>
      <sz val="11"/>
      <color indexed="8"/>
      <name val="Calibri"/>
      <family val="2"/>
    </font>
    <font>
      <sz val="11"/>
      <color rgb="FF000000"/>
      <name val="Verdana"/>
      <family val="2"/>
      <charset val="1"/>
    </font>
    <font>
      <sz val="11"/>
      <color rgb="FFFF0000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rgb="FFFF0000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color indexed="9"/>
      <name val="Calibri"/>
      <family val="2"/>
    </font>
    <font>
      <b/>
      <i/>
      <sz val="11"/>
      <color indexed="9"/>
      <name val="Calibri"/>
      <family val="2"/>
    </font>
    <font>
      <sz val="11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name val="Calibri"/>
      <family val="2"/>
    </font>
    <font>
      <b/>
      <sz val="12"/>
      <color indexed="9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i/>
      <sz val="12"/>
      <color indexed="8"/>
      <name val="Calibri"/>
      <family val="2"/>
    </font>
    <font>
      <sz val="12"/>
      <color indexed="10"/>
      <name val="Calibri"/>
      <family val="2"/>
    </font>
    <font>
      <i/>
      <sz val="12"/>
      <color indexed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3">
    <xf numFmtId="0" fontId="0" fillId="0" borderId="0"/>
    <xf numFmtId="165" fontId="2" fillId="0" borderId="0" applyBorder="0" applyProtection="0"/>
    <xf numFmtId="0" fontId="13" fillId="0" borderId="0" applyNumberFormat="0" applyFill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17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23" fillId="0" borderId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33" fillId="0" borderId="0"/>
    <xf numFmtId="44" fontId="22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165" fontId="3" fillId="0" borderId="0" xfId="1" applyFont="1" applyAlignment="1">
      <alignment horizontal="center"/>
    </xf>
    <xf numFmtId="165" fontId="4" fillId="0" borderId="0" xfId="1" applyFo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68" fontId="6" fillId="0" borderId="0" xfId="1" applyNumberFormat="1" applyFont="1" applyAlignment="1">
      <alignment horizontal="right"/>
    </xf>
    <xf numFmtId="168" fontId="5" fillId="0" borderId="0" xfId="0" applyNumberFormat="1" applyFont="1"/>
    <xf numFmtId="3" fontId="1" fillId="0" borderId="0" xfId="0" applyNumberFormat="1" applyFont="1" applyAlignment="1">
      <alignment horizontal="center"/>
    </xf>
    <xf numFmtId="169" fontId="6" fillId="0" borderId="1" xfId="1" applyNumberFormat="1" applyFont="1" applyBorder="1" applyAlignment="1">
      <alignment horizontal="right" vertical="center"/>
    </xf>
    <xf numFmtId="166" fontId="7" fillId="0" borderId="0" xfId="1" applyNumberFormat="1" applyFont="1"/>
    <xf numFmtId="169" fontId="7" fillId="0" borderId="0" xfId="1" applyNumberFormat="1" applyFont="1"/>
    <xf numFmtId="0" fontId="8" fillId="0" borderId="0" xfId="0" applyFont="1" applyAlignment="1">
      <alignment horizontal="center"/>
    </xf>
    <xf numFmtId="168" fontId="6" fillId="0" borderId="0" xfId="1" applyNumberFormat="1" applyFont="1" applyBorder="1" applyAlignment="1">
      <alignment horizontal="right" vertical="center"/>
    </xf>
    <xf numFmtId="167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169" fontId="6" fillId="0" borderId="0" xfId="1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169" fontId="5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2"/>
    <xf numFmtId="0" fontId="14" fillId="0" borderId="0" xfId="2" applyFont="1"/>
    <xf numFmtId="169" fontId="0" fillId="0" borderId="0" xfId="0" applyNumberFormat="1"/>
    <xf numFmtId="3" fontId="6" fillId="0" borderId="1" xfId="1" applyNumberFormat="1" applyFont="1" applyBorder="1" applyAlignment="1">
      <alignment horizontal="right" vertical="center"/>
    </xf>
    <xf numFmtId="167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6" fillId="0" borderId="1" xfId="1" applyNumberFormat="1" applyFont="1" applyBorder="1" applyAlignment="1">
      <alignment horizontal="right" vertical="center"/>
    </xf>
    <xf numFmtId="169" fontId="9" fillId="0" borderId="1" xfId="1" applyNumberFormat="1" applyFont="1" applyBorder="1" applyAlignment="1">
      <alignment horizontal="right" vertical="center"/>
    </xf>
    <xf numFmtId="3" fontId="0" fillId="0" borderId="1" xfId="0" applyNumberFormat="1" applyBorder="1"/>
    <xf numFmtId="166" fontId="9" fillId="0" borderId="1" xfId="1" applyNumberFormat="1" applyFont="1" applyBorder="1" applyAlignment="1">
      <alignment horizontal="right" vertical="center"/>
    </xf>
    <xf numFmtId="165" fontId="3" fillId="0" borderId="0" xfId="1" applyFont="1" applyBorder="1" applyAlignment="1">
      <alignment horizontal="left" vertical="center"/>
    </xf>
    <xf numFmtId="169" fontId="7" fillId="0" borderId="1" xfId="1" applyNumberFormat="1" applyFont="1" applyBorder="1" applyAlignment="1">
      <alignment horizontal="right" vertical="center"/>
    </xf>
    <xf numFmtId="165" fontId="3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5" fontId="3" fillId="0" borderId="1" xfId="1" applyFont="1" applyBorder="1" applyAlignment="1">
      <alignment horizontal="left"/>
    </xf>
    <xf numFmtId="167" fontId="11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5" fillId="0" borderId="0" xfId="0" applyNumberFormat="1" applyFont="1"/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5" fillId="0" borderId="5" xfId="0" applyFont="1" applyBorder="1" applyAlignment="1">
      <alignment horizontal="center" wrapText="1"/>
    </xf>
    <xf numFmtId="4" fontId="26" fillId="0" borderId="5" xfId="0" applyNumberFormat="1" applyFont="1" applyBorder="1"/>
    <xf numFmtId="3" fontId="26" fillId="0" borderId="5" xfId="0" applyNumberFormat="1" applyFont="1" applyBorder="1"/>
    <xf numFmtId="4" fontId="26" fillId="0" borderId="5" xfId="0" applyNumberFormat="1" applyFont="1" applyBorder="1" applyAlignment="1">
      <alignment horizontal="center" wrapText="1"/>
    </xf>
    <xf numFmtId="4" fontId="27" fillId="0" borderId="5" xfId="0" applyNumberFormat="1" applyFont="1" applyBorder="1"/>
    <xf numFmtId="3" fontId="27" fillId="0" borderId="5" xfId="0" applyNumberFormat="1" applyFont="1" applyBorder="1"/>
    <xf numFmtId="172" fontId="28" fillId="0" borderId="5" xfId="0" applyNumberFormat="1" applyFont="1" applyBorder="1" applyAlignment="1">
      <alignment horizontal="right"/>
    </xf>
    <xf numFmtId="172" fontId="6" fillId="0" borderId="0" xfId="0" applyNumberFormat="1" applyFont="1" applyAlignment="1">
      <alignment vertical="center"/>
    </xf>
    <xf numFmtId="0" fontId="27" fillId="0" borderId="5" xfId="0" applyFont="1" applyBorder="1" applyAlignment="1">
      <alignment horizontal="center" wrapText="1"/>
    </xf>
    <xf numFmtId="4" fontId="27" fillId="0" borderId="5" xfId="0" applyNumberFormat="1" applyFont="1" applyBorder="1" applyAlignment="1">
      <alignment wrapText="1"/>
    </xf>
    <xf numFmtId="0" fontId="29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3" fontId="31" fillId="0" borderId="5" xfId="0" applyNumberFormat="1" applyFont="1" applyBorder="1"/>
    <xf numFmtId="3" fontId="30" fillId="0" borderId="5" xfId="0" applyNumberFormat="1" applyFont="1" applyBorder="1" applyAlignment="1">
      <alignment horizontal="right"/>
    </xf>
    <xf numFmtId="172" fontId="27" fillId="0" borderId="5" xfId="0" applyNumberFormat="1" applyFont="1" applyBorder="1"/>
    <xf numFmtId="4" fontId="27" fillId="0" borderId="0" xfId="0" applyNumberFormat="1" applyFont="1"/>
    <xf numFmtId="3" fontId="27" fillId="0" borderId="0" xfId="0" applyNumberFormat="1" applyFont="1"/>
    <xf numFmtId="0" fontId="7" fillId="0" borderId="0" xfId="0" applyFont="1" applyAlignment="1">
      <alignment horizontal="left" vertical="center"/>
    </xf>
    <xf numFmtId="172" fontId="26" fillId="0" borderId="5" xfId="0" applyNumberFormat="1" applyFont="1" applyBorder="1"/>
    <xf numFmtId="0" fontId="32" fillId="0" borderId="0" xfId="0" applyFont="1" applyAlignment="1">
      <alignment vertical="center"/>
    </xf>
    <xf numFmtId="4" fontId="26" fillId="0" borderId="5" xfId="0" applyNumberFormat="1" applyFont="1" applyBorder="1" applyAlignment="1">
      <alignment wrapText="1"/>
    </xf>
    <xf numFmtId="0" fontId="24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169" fontId="35" fillId="0" borderId="1" xfId="1" applyNumberFormat="1" applyFont="1" applyBorder="1" applyAlignment="1">
      <alignment horizontal="right" vertical="center"/>
    </xf>
    <xf numFmtId="167" fontId="35" fillId="0" borderId="1" xfId="0" applyNumberFormat="1" applyFont="1" applyBorder="1" applyAlignment="1">
      <alignment vertical="center"/>
    </xf>
    <xf numFmtId="173" fontId="6" fillId="0" borderId="0" xfId="0" applyNumberFormat="1" applyFont="1" applyAlignment="1">
      <alignment vertical="center"/>
    </xf>
    <xf numFmtId="169" fontId="5" fillId="0" borderId="1" xfId="0" applyNumberFormat="1" applyFont="1" applyBorder="1" applyAlignment="1">
      <alignment vertical="center"/>
    </xf>
    <xf numFmtId="168" fontId="4" fillId="0" borderId="1" xfId="1" applyNumberFormat="1" applyFont="1" applyBorder="1" applyAlignment="1">
      <alignment horizontal="center" vertical="center" wrapText="1"/>
    </xf>
    <xf numFmtId="167" fontId="5" fillId="3" borderId="15" xfId="0" applyNumberFormat="1" applyFont="1" applyFill="1" applyBorder="1" applyAlignment="1">
      <alignment vertical="center"/>
    </xf>
    <xf numFmtId="167" fontId="5" fillId="3" borderId="16" xfId="0" applyNumberFormat="1" applyFont="1" applyFill="1" applyBorder="1" applyAlignment="1">
      <alignment vertical="center"/>
    </xf>
    <xf numFmtId="167" fontId="5" fillId="3" borderId="17" xfId="0" applyNumberFormat="1" applyFont="1" applyFill="1" applyBorder="1" applyAlignment="1">
      <alignment vertical="center"/>
    </xf>
    <xf numFmtId="174" fontId="0" fillId="0" borderId="0" xfId="0" applyNumberFormat="1"/>
    <xf numFmtId="0" fontId="36" fillId="4" borderId="18" xfId="0" applyFont="1" applyFill="1" applyBorder="1" applyAlignment="1">
      <alignment horizontal="center" vertical="center" wrapText="1"/>
    </xf>
    <xf numFmtId="44" fontId="37" fillId="0" borderId="0" xfId="12" applyFont="1" applyBorder="1" applyAlignment="1">
      <alignment vertical="center"/>
    </xf>
    <xf numFmtId="44" fontId="0" fillId="0" borderId="0" xfId="0" applyNumberFormat="1"/>
    <xf numFmtId="0" fontId="39" fillId="0" borderId="0" xfId="0" applyFont="1"/>
    <xf numFmtId="0" fontId="40" fillId="0" borderId="0" xfId="0" applyFont="1" applyAlignment="1">
      <alignment wrapText="1"/>
    </xf>
    <xf numFmtId="4" fontId="26" fillId="0" borderId="5" xfId="0" applyNumberFormat="1" applyFont="1" applyBorder="1" applyAlignment="1">
      <alignment horizontal="left" wrapText="1"/>
    </xf>
    <xf numFmtId="169" fontId="9" fillId="0" borderId="0" xfId="1" applyNumberFormat="1" applyFont="1"/>
    <xf numFmtId="0" fontId="10" fillId="0" borderId="0" xfId="0" applyFont="1"/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horizontal="left" vertical="center" wrapText="1"/>
    </xf>
    <xf numFmtId="3" fontId="5" fillId="0" borderId="23" xfId="0" applyNumberFormat="1" applyFont="1" applyBorder="1" applyAlignment="1">
      <alignment vertical="center" wrapText="1"/>
    </xf>
    <xf numFmtId="0" fontId="5" fillId="0" borderId="24" xfId="0" applyFont="1" applyBorder="1" applyAlignment="1">
      <alignment horizontal="left" vertical="center" wrapText="1"/>
    </xf>
    <xf numFmtId="3" fontId="5" fillId="0" borderId="25" xfId="0" applyNumberFormat="1" applyFont="1" applyBorder="1" applyAlignment="1">
      <alignment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4" fontId="5" fillId="0" borderId="3" xfId="0" applyNumberFormat="1" applyFont="1" applyBorder="1"/>
    <xf numFmtId="167" fontId="5" fillId="3" borderId="6" xfId="0" applyNumberFormat="1" applyFont="1" applyFill="1" applyBorder="1" applyAlignment="1">
      <alignment vertical="center"/>
    </xf>
    <xf numFmtId="167" fontId="5" fillId="3" borderId="11" xfId="0" applyNumberFormat="1" applyFont="1" applyFill="1" applyBorder="1" applyAlignment="1">
      <alignment vertical="center"/>
    </xf>
    <xf numFmtId="167" fontId="5" fillId="3" borderId="7" xfId="0" applyNumberFormat="1" applyFont="1" applyFill="1" applyBorder="1" applyAlignment="1">
      <alignment vertical="center"/>
    </xf>
    <xf numFmtId="0" fontId="12" fillId="5" borderId="0" xfId="0" applyFont="1" applyFill="1"/>
    <xf numFmtId="0" fontId="0" fillId="5" borderId="0" xfId="0" applyFill="1"/>
    <xf numFmtId="0" fontId="15" fillId="5" borderId="0" xfId="0" applyFont="1" applyFill="1"/>
    <xf numFmtId="3" fontId="15" fillId="5" borderId="5" xfId="0" applyNumberFormat="1" applyFont="1" applyFill="1" applyBorder="1" applyAlignment="1">
      <alignment horizontal="center"/>
    </xf>
    <xf numFmtId="0" fontId="15" fillId="5" borderId="0" xfId="0" applyFont="1" applyFill="1" applyAlignment="1">
      <alignment horizontal="left" vertical="center"/>
    </xf>
    <xf numFmtId="3" fontId="15" fillId="5" borderId="0" xfId="0" applyNumberFormat="1" applyFont="1" applyFill="1" applyAlignment="1">
      <alignment horizontal="center"/>
    </xf>
    <xf numFmtId="0" fontId="17" fillId="5" borderId="0" xfId="0" applyFont="1" applyFill="1" applyAlignment="1">
      <alignment horizontal="left" vertical="center"/>
    </xf>
    <xf numFmtId="4" fontId="15" fillId="5" borderId="5" xfId="0" applyNumberFormat="1" applyFont="1" applyFill="1" applyBorder="1"/>
    <xf numFmtId="4" fontId="15" fillId="5" borderId="0" xfId="0" applyNumberFormat="1" applyFont="1" applyFill="1" applyAlignment="1">
      <alignment horizontal="center"/>
    </xf>
    <xf numFmtId="3" fontId="15" fillId="5" borderId="5" xfId="0" applyNumberFormat="1" applyFont="1" applyFill="1" applyBorder="1"/>
    <xf numFmtId="0" fontId="18" fillId="5" borderId="0" xfId="0" applyFont="1" applyFill="1"/>
    <xf numFmtId="0" fontId="34" fillId="5" borderId="5" xfId="0" applyFont="1" applyFill="1" applyBorder="1" applyAlignment="1">
      <alignment vertical="center" wrapText="1"/>
    </xf>
    <xf numFmtId="0" fontId="15" fillId="5" borderId="0" xfId="0" applyFont="1" applyFill="1" applyAlignment="1">
      <alignment horizontal="center"/>
    </xf>
    <xf numFmtId="0" fontId="15" fillId="5" borderId="0" xfId="0" applyFont="1" applyFill="1" applyAlignment="1">
      <alignment horizontal="center" vertical="center"/>
    </xf>
    <xf numFmtId="4" fontId="15" fillId="5" borderId="5" xfId="0" applyNumberFormat="1" applyFont="1" applyFill="1" applyBorder="1" applyAlignment="1">
      <alignment horizont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/>
    <xf numFmtId="3" fontId="20" fillId="5" borderId="0" xfId="0" applyNumberFormat="1" applyFont="1" applyFill="1" applyAlignment="1">
      <alignment horizontal="center"/>
    </xf>
    <xf numFmtId="3" fontId="15" fillId="5" borderId="1" xfId="0" applyNumberFormat="1" applyFont="1" applyFill="1" applyBorder="1"/>
    <xf numFmtId="4" fontId="15" fillId="5" borderId="0" xfId="0" applyNumberFormat="1" applyFont="1" applyFill="1"/>
    <xf numFmtId="0" fontId="21" fillId="5" borderId="0" xfId="0" applyFont="1" applyFill="1" applyAlignment="1">
      <alignment horizontal="justify"/>
    </xf>
    <xf numFmtId="0" fontId="15" fillId="5" borderId="0" xfId="0" applyFont="1" applyFill="1" applyAlignment="1">
      <alignment horizontal="left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left"/>
    </xf>
    <xf numFmtId="3" fontId="18" fillId="5" borderId="0" xfId="0" applyNumberFormat="1" applyFont="1" applyFill="1" applyAlignment="1">
      <alignment horizontal="center"/>
    </xf>
    <xf numFmtId="0" fontId="15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3" fontId="11" fillId="0" borderId="27" xfId="0" applyNumberFormat="1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165" fontId="3" fillId="5" borderId="0" xfId="1" applyFont="1" applyFill="1" applyAlignment="1">
      <alignment horizontal="center"/>
    </xf>
    <xf numFmtId="169" fontId="6" fillId="5" borderId="1" xfId="1" applyNumberFormat="1" applyFont="1" applyFill="1" applyBorder="1" applyAlignment="1">
      <alignment horizontal="right" vertical="center"/>
    </xf>
    <xf numFmtId="167" fontId="5" fillId="5" borderId="1" xfId="0" applyNumberFormat="1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5" fillId="5" borderId="0" xfId="0" applyFont="1" applyFill="1"/>
    <xf numFmtId="168" fontId="6" fillId="5" borderId="0" xfId="1" applyNumberFormat="1" applyFont="1" applyFill="1" applyAlignment="1">
      <alignment horizontal="right"/>
    </xf>
    <xf numFmtId="169" fontId="7" fillId="5" borderId="0" xfId="1" applyNumberFormat="1" applyFont="1" applyFill="1"/>
    <xf numFmtId="168" fontId="6" fillId="0" borderId="1" xfId="1" applyNumberFormat="1" applyFont="1" applyBorder="1" applyAlignment="1">
      <alignment horizontal="right" vertical="center"/>
    </xf>
    <xf numFmtId="169" fontId="43" fillId="0" borderId="1" xfId="1" applyNumberFormat="1" applyFont="1" applyBorder="1" applyAlignment="1">
      <alignment horizontal="right" vertical="center"/>
    </xf>
    <xf numFmtId="0" fontId="45" fillId="0" borderId="0" xfId="0" applyFont="1" applyAlignment="1">
      <alignment vertical="center"/>
    </xf>
    <xf numFmtId="0" fontId="45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vertical="center" wrapText="1"/>
    </xf>
    <xf numFmtId="0" fontId="38" fillId="0" borderId="0" xfId="0" applyFont="1"/>
    <xf numFmtId="0" fontId="45" fillId="0" borderId="0" xfId="0" applyFont="1"/>
    <xf numFmtId="0" fontId="46" fillId="7" borderId="1" xfId="0" applyFont="1" applyFill="1" applyBorder="1" applyAlignment="1">
      <alignment horizontal="center" vertical="center"/>
    </xf>
    <xf numFmtId="17" fontId="46" fillId="7" borderId="1" xfId="0" applyNumberFormat="1" applyFont="1" applyFill="1" applyBorder="1" applyAlignment="1">
      <alignment horizontal="center" vertical="center"/>
    </xf>
    <xf numFmtId="17" fontId="46" fillId="7" borderId="1" xfId="0" applyNumberFormat="1" applyFont="1" applyFill="1" applyBorder="1" applyAlignment="1">
      <alignment horizontal="center" vertical="center" wrapText="1"/>
    </xf>
    <xf numFmtId="0" fontId="47" fillId="7" borderId="1" xfId="0" applyFont="1" applyFill="1" applyBorder="1" applyAlignment="1">
      <alignment horizontal="center" vertical="center" wrapText="1"/>
    </xf>
    <xf numFmtId="44" fontId="33" fillId="0" borderId="1" xfId="0" applyNumberFormat="1" applyFont="1" applyBorder="1"/>
    <xf numFmtId="8" fontId="33" fillId="0" borderId="1" xfId="0" applyNumberFormat="1" applyFont="1" applyBorder="1"/>
    <xf numFmtId="8" fontId="33" fillId="8" borderId="1" xfId="0" applyNumberFormat="1" applyFont="1" applyFill="1" applyBorder="1"/>
    <xf numFmtId="44" fontId="48" fillId="0" borderId="1" xfId="0" applyNumberFormat="1" applyFont="1" applyBorder="1"/>
    <xf numFmtId="44" fontId="49" fillId="0" borderId="1" xfId="0" applyNumberFormat="1" applyFont="1" applyBorder="1"/>
    <xf numFmtId="44" fontId="33" fillId="8" borderId="1" xfId="0" applyNumberFormat="1" applyFont="1" applyFill="1" applyBorder="1"/>
    <xf numFmtId="44" fontId="50" fillId="0" borderId="1" xfId="0" applyNumberFormat="1" applyFont="1" applyBorder="1"/>
    <xf numFmtId="8" fontId="50" fillId="0" borderId="1" xfId="0" applyNumberFormat="1" applyFont="1" applyBorder="1"/>
    <xf numFmtId="8" fontId="50" fillId="8" borderId="1" xfId="0" applyNumberFormat="1" applyFont="1" applyFill="1" applyBorder="1"/>
    <xf numFmtId="44" fontId="51" fillId="0" borderId="1" xfId="0" applyNumberFormat="1" applyFont="1" applyBorder="1"/>
    <xf numFmtId="44" fontId="52" fillId="0" borderId="1" xfId="0" applyNumberFormat="1" applyFont="1" applyBorder="1"/>
    <xf numFmtId="44" fontId="46" fillId="7" borderId="1" xfId="0" applyNumberFormat="1" applyFont="1" applyFill="1" applyBorder="1"/>
    <xf numFmtId="44" fontId="47" fillId="7" borderId="1" xfId="0" applyNumberFormat="1" applyFont="1" applyFill="1" applyBorder="1"/>
    <xf numFmtId="0" fontId="53" fillId="7" borderId="31" xfId="0" applyFont="1" applyFill="1" applyBorder="1" applyAlignment="1">
      <alignment horizontal="center" vertical="center"/>
    </xf>
    <xf numFmtId="17" fontId="53" fillId="7" borderId="31" xfId="0" applyNumberFormat="1" applyFont="1" applyFill="1" applyBorder="1" applyAlignment="1">
      <alignment horizontal="center" vertical="center"/>
    </xf>
    <xf numFmtId="17" fontId="53" fillId="7" borderId="31" xfId="0" applyNumberFormat="1" applyFont="1" applyFill="1" applyBorder="1" applyAlignment="1">
      <alignment horizontal="center" vertical="center" wrapText="1"/>
    </xf>
    <xf numFmtId="0" fontId="53" fillId="7" borderId="31" xfId="0" applyFont="1" applyFill="1" applyBorder="1" applyAlignment="1">
      <alignment horizontal="center" vertical="center" wrapText="1"/>
    </xf>
    <xf numFmtId="44" fontId="54" fillId="0" borderId="0" xfId="0" applyNumberFormat="1" applyFont="1"/>
    <xf numFmtId="44" fontId="55" fillId="0" borderId="0" xfId="0" applyNumberFormat="1" applyFont="1"/>
    <xf numFmtId="44" fontId="56" fillId="0" borderId="0" xfId="0" applyNumberFormat="1" applyFont="1"/>
    <xf numFmtId="44" fontId="57" fillId="0" borderId="0" xfId="0" applyNumberFormat="1" applyFont="1"/>
    <xf numFmtId="44" fontId="58" fillId="0" borderId="0" xfId="0" applyNumberFormat="1" applyFont="1"/>
    <xf numFmtId="0" fontId="54" fillId="0" borderId="0" xfId="0" applyFont="1"/>
    <xf numFmtId="0" fontId="55" fillId="0" borderId="0" xfId="0" applyFont="1"/>
    <xf numFmtId="175" fontId="54" fillId="8" borderId="0" xfId="0" applyNumberFormat="1" applyFont="1" applyFill="1"/>
    <xf numFmtId="44" fontId="53" fillId="7" borderId="31" xfId="0" applyNumberFormat="1" applyFont="1" applyFill="1" applyBorder="1" applyAlignment="1">
      <alignment horizontal="center" vertical="center"/>
    </xf>
    <xf numFmtId="44" fontId="53" fillId="7" borderId="31" xfId="0" applyNumberFormat="1" applyFont="1" applyFill="1" applyBorder="1"/>
    <xf numFmtId="0" fontId="58" fillId="0" borderId="0" xfId="0" applyFont="1"/>
    <xf numFmtId="0" fontId="59" fillId="0" borderId="0" xfId="0" applyFont="1"/>
    <xf numFmtId="0" fontId="46" fillId="7" borderId="32" xfId="0" applyFont="1" applyFill="1" applyBorder="1" applyAlignment="1">
      <alignment horizontal="center" vertical="center" wrapText="1"/>
    </xf>
    <xf numFmtId="0" fontId="46" fillId="7" borderId="0" xfId="0" applyFont="1" applyFill="1" applyAlignment="1">
      <alignment horizontal="center" vertical="center" wrapText="1"/>
    </xf>
    <xf numFmtId="175" fontId="37" fillId="0" borderId="0" xfId="0" applyNumberFormat="1" applyFont="1"/>
    <xf numFmtId="0" fontId="58" fillId="0" borderId="0" xfId="0" applyFont="1" applyAlignment="1">
      <alignment wrapText="1"/>
    </xf>
    <xf numFmtId="0" fontId="60" fillId="0" borderId="0" xfId="0" applyFont="1" applyAlignment="1">
      <alignment wrapText="1"/>
    </xf>
    <xf numFmtId="0" fontId="46" fillId="9" borderId="1" xfId="0" applyFont="1" applyFill="1" applyBorder="1" applyAlignment="1">
      <alignment vertical="top"/>
    </xf>
    <xf numFmtId="0" fontId="46" fillId="9" borderId="1" xfId="0" applyFont="1" applyFill="1" applyBorder="1"/>
    <xf numFmtId="0" fontId="27" fillId="0" borderId="5" xfId="0" applyFont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42" fillId="6" borderId="19" xfId="0" applyFont="1" applyFill="1" applyBorder="1" applyAlignment="1">
      <alignment horizontal="left" vertical="center" wrapText="1"/>
    </xf>
    <xf numFmtId="0" fontId="42" fillId="6" borderId="20" xfId="0" applyFont="1" applyFill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15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15" fillId="5" borderId="9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left" vertical="center"/>
    </xf>
    <xf numFmtId="168" fontId="6" fillId="0" borderId="2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6" fillId="0" borderId="3" xfId="1" applyNumberFormat="1" applyFont="1" applyBorder="1" applyAlignment="1">
      <alignment horizontal="center" vertical="center"/>
    </xf>
    <xf numFmtId="168" fontId="6" fillId="0" borderId="4" xfId="1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7" xfId="0" applyBorder="1"/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2" fillId="0" borderId="19" xfId="0" applyFont="1" applyBorder="1" applyAlignment="1">
      <alignment horizontal="left" vertical="center" wrapText="1"/>
    </xf>
    <xf numFmtId="0" fontId="42" fillId="0" borderId="20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/>
    </xf>
    <xf numFmtId="175" fontId="46" fillId="9" borderId="6" xfId="0" applyNumberFormat="1" applyFont="1" applyFill="1" applyBorder="1" applyAlignment="1">
      <alignment horizontal="center" vertical="top"/>
    </xf>
    <xf numFmtId="175" fontId="46" fillId="9" borderId="7" xfId="0" applyNumberFormat="1" applyFont="1" applyFill="1" applyBorder="1" applyAlignment="1">
      <alignment horizontal="center" vertical="top"/>
    </xf>
    <xf numFmtId="0" fontId="46" fillId="7" borderId="1" xfId="0" applyFont="1" applyFill="1" applyBorder="1" applyAlignment="1">
      <alignment horizontal="center" vertical="center" wrapText="1"/>
    </xf>
    <xf numFmtId="0" fontId="53" fillId="7" borderId="28" xfId="0" applyFont="1" applyFill="1" applyBorder="1" applyAlignment="1">
      <alignment horizontal="center" vertical="center" wrapText="1"/>
    </xf>
    <xf numFmtId="0" fontId="53" fillId="7" borderId="29" xfId="0" applyFont="1" applyFill="1" applyBorder="1" applyAlignment="1">
      <alignment horizontal="center" vertical="center" wrapText="1"/>
    </xf>
    <xf numFmtId="0" fontId="53" fillId="7" borderId="30" xfId="0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</cellXfs>
  <cellStyles count="13">
    <cellStyle name="Euro" xfId="3" xr:uid="{CC6D344A-773A-4BF1-A84E-75EB43962FEA}"/>
    <cellStyle name="Euro 2" xfId="5" xr:uid="{787EF5A2-3018-46C0-B863-CB35D7D98F79}"/>
    <cellStyle name="Excel Built-in Normal" xfId="1" xr:uid="{00000000-0005-0000-0000-000000000000}"/>
    <cellStyle name="Excel Built-in Normal 2" xfId="11" xr:uid="{3D11DB04-D806-43C0-BA05-A773A9E137C4}"/>
    <cellStyle name="Hipervínculo" xfId="2" builtinId="8"/>
    <cellStyle name="Millares 12" xfId="8" xr:uid="{D39451B0-504D-4F68-A179-3A1856A596E1}"/>
    <cellStyle name="Millares 13" xfId="9" xr:uid="{46DBFDFA-E130-4212-8036-25E41395A85F}"/>
    <cellStyle name="Millares 2" xfId="6" xr:uid="{91D7E26E-AFB6-4592-AA25-3832AD642E25}"/>
    <cellStyle name="Millares 5" xfId="10" xr:uid="{162F15A4-44FB-43C3-BE87-5894D8B7795F}"/>
    <cellStyle name="Moneda" xfId="12" builtinId="4"/>
    <cellStyle name="Normal" xfId="0" builtinId="0"/>
    <cellStyle name="Normal 2" xfId="4" xr:uid="{DA569BD7-6F68-4E3E-B967-617545DE7D78}"/>
    <cellStyle name="Normal 2 2" xfId="7" xr:uid="{6B6BFDD7-6C1E-4275-BE12-A06F6BF125D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247650</xdr:colOff>
      <xdr:row>6</xdr:row>
      <xdr:rowOff>171450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0"/>
          <a:ext cx="25336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325D4D-1444-4829-813A-18D2590440FA}"/>
            </a:ext>
          </a:extLst>
        </xdr:cNvPr>
        <xdr:cNvSpPr/>
      </xdr:nvSpPr>
      <xdr:spPr>
        <a:xfrm>
          <a:off x="4143374" y="0"/>
          <a:ext cx="13525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92CF52-5C7E-49C1-8D54-A218FE218230}"/>
            </a:ext>
          </a:extLst>
        </xdr:cNvPr>
        <xdr:cNvSpPr/>
      </xdr:nvSpPr>
      <xdr:spPr>
        <a:xfrm>
          <a:off x="4143374" y="0"/>
          <a:ext cx="16573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342900</xdr:colOff>
      <xdr:row>1</xdr:row>
      <xdr:rowOff>0</xdr:rowOff>
    </xdr:to>
    <xdr:sp macro="" textlink="">
      <xdr:nvSpPr>
        <xdr:cNvPr id="4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E9EA69-1710-4493-8227-6E052445E39F}"/>
            </a:ext>
          </a:extLst>
        </xdr:cNvPr>
        <xdr:cNvSpPr/>
      </xdr:nvSpPr>
      <xdr:spPr>
        <a:xfrm>
          <a:off x="5324475" y="0"/>
          <a:ext cx="1943100" cy="600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829049" y="0"/>
          <a:ext cx="13525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33470E-91C7-4310-BEBA-412B99699247}"/>
            </a:ext>
          </a:extLst>
        </xdr:cNvPr>
        <xdr:cNvSpPr/>
      </xdr:nvSpPr>
      <xdr:spPr>
        <a:xfrm>
          <a:off x="4438649" y="0"/>
          <a:ext cx="206692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RIOJA.xlsx" TargetMode="External"/><Relationship Id="rId1" Type="http://schemas.openxmlformats.org/officeDocument/2006/relationships/hyperlink" Target="C%20VALENCIANA.xlsx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workbookViewId="0">
      <selection activeCell="H26" sqref="H26"/>
    </sheetView>
  </sheetViews>
  <sheetFormatPr baseColWidth="10" defaultRowHeight="15"/>
  <sheetData>
    <row r="1" spans="1:6">
      <c r="A1" s="23"/>
      <c r="B1" s="23"/>
      <c r="C1" s="23"/>
      <c r="D1" s="23"/>
      <c r="E1" s="23"/>
      <c r="F1" s="23"/>
    </row>
    <row r="2" spans="1:6">
      <c r="A2" s="23"/>
      <c r="B2" s="23"/>
      <c r="C2" s="23"/>
      <c r="D2" s="23"/>
      <c r="E2" s="23"/>
      <c r="F2" s="23"/>
    </row>
    <row r="3" spans="1:6">
      <c r="A3" s="23"/>
      <c r="B3" s="23"/>
      <c r="C3" s="23"/>
      <c r="D3" s="23"/>
      <c r="E3" s="23"/>
      <c r="F3" s="23"/>
    </row>
    <row r="4" spans="1:6">
      <c r="A4" s="23"/>
      <c r="B4" s="23"/>
      <c r="C4" s="23"/>
      <c r="D4" s="23"/>
      <c r="E4" s="23"/>
      <c r="F4" s="23"/>
    </row>
    <row r="5" spans="1:6">
      <c r="A5" s="23"/>
      <c r="B5" s="23"/>
      <c r="C5" s="23"/>
      <c r="D5" s="23"/>
      <c r="E5" s="23"/>
      <c r="F5" s="23"/>
    </row>
    <row r="6" spans="1:6">
      <c r="A6" s="23"/>
      <c r="B6" s="23"/>
      <c r="C6" s="23"/>
      <c r="D6" s="23"/>
      <c r="E6" s="23"/>
      <c r="F6" s="23"/>
    </row>
    <row r="7" spans="1:6">
      <c r="A7" s="23"/>
      <c r="B7" s="23"/>
      <c r="C7" s="23"/>
      <c r="D7" s="23"/>
      <c r="E7" s="23"/>
      <c r="F7" s="23"/>
    </row>
    <row r="8" spans="1:6">
      <c r="A8" s="23"/>
      <c r="B8" s="21"/>
      <c r="C8" s="21" t="s">
        <v>77</v>
      </c>
      <c r="D8" s="21"/>
      <c r="E8" s="23"/>
      <c r="F8" s="23"/>
    </row>
    <row r="9" spans="1:6">
      <c r="A9" s="23"/>
      <c r="B9" s="21"/>
      <c r="C9" s="21"/>
      <c r="D9" s="21"/>
      <c r="E9" s="23"/>
      <c r="F9" s="23"/>
    </row>
    <row r="10" spans="1:6">
      <c r="A10" s="23"/>
      <c r="B10" s="21"/>
      <c r="C10" s="21"/>
      <c r="D10" s="21"/>
      <c r="E10" s="23"/>
      <c r="F10" s="23"/>
    </row>
    <row r="11" spans="1:6">
      <c r="A11" s="23"/>
      <c r="B11" s="21" t="s">
        <v>78</v>
      </c>
      <c r="C11" s="21">
        <v>2021</v>
      </c>
      <c r="D11" s="21"/>
      <c r="E11" s="23"/>
      <c r="F11" s="23"/>
    </row>
    <row r="12" spans="1:6">
      <c r="A12" s="23"/>
      <c r="B12" s="23"/>
      <c r="C12" s="23"/>
      <c r="D12" s="23"/>
      <c r="E12" s="23"/>
      <c r="F12" s="23"/>
    </row>
    <row r="13" spans="1:6">
      <c r="E13" s="23"/>
      <c r="F13" s="23"/>
    </row>
    <row r="14" spans="1:6">
      <c r="A14" s="21" t="s">
        <v>79</v>
      </c>
      <c r="B14" s="24"/>
      <c r="D14" s="33" t="s">
        <v>137</v>
      </c>
      <c r="E14" s="23"/>
      <c r="F14" s="23"/>
    </row>
    <row r="15" spans="1:6">
      <c r="A15" s="21"/>
      <c r="B15" s="24" t="s">
        <v>122</v>
      </c>
      <c r="E15" s="23"/>
      <c r="F15" s="23"/>
    </row>
    <row r="16" spans="1:6">
      <c r="A16" s="21"/>
      <c r="B16" s="24" t="s">
        <v>80</v>
      </c>
      <c r="E16" s="23"/>
      <c r="F16" s="23"/>
    </row>
    <row r="17" spans="1:6">
      <c r="A17" s="21"/>
      <c r="B17" s="24" t="s">
        <v>21</v>
      </c>
      <c r="E17" s="23"/>
      <c r="F17" s="23"/>
    </row>
    <row r="18" spans="1:6">
      <c r="A18" s="21"/>
      <c r="B18" s="24" t="s">
        <v>119</v>
      </c>
      <c r="E18" s="23"/>
      <c r="F18" s="23"/>
    </row>
    <row r="19" spans="1:6">
      <c r="A19" s="21"/>
      <c r="B19" s="24" t="s">
        <v>22</v>
      </c>
      <c r="E19" s="23"/>
      <c r="F19" s="23"/>
    </row>
    <row r="20" spans="1:6">
      <c r="A20" s="21"/>
      <c r="B20" s="24" t="s">
        <v>82</v>
      </c>
      <c r="E20" s="23"/>
      <c r="F20" s="23"/>
    </row>
    <row r="21" spans="1:6">
      <c r="A21" s="21"/>
      <c r="B21" s="24" t="s">
        <v>83</v>
      </c>
      <c r="E21" s="23"/>
      <c r="F21" s="23"/>
    </row>
    <row r="22" spans="1:6">
      <c r="A22" s="21"/>
      <c r="B22" s="24" t="s">
        <v>156</v>
      </c>
      <c r="E22" s="23"/>
      <c r="F22" s="23"/>
    </row>
    <row r="23" spans="1:6">
      <c r="A23" s="21"/>
      <c r="B23" s="24" t="s">
        <v>23</v>
      </c>
      <c r="E23" s="23"/>
      <c r="F23" s="23"/>
    </row>
    <row r="24" spans="1:6">
      <c r="A24" s="21"/>
      <c r="B24" s="24" t="s">
        <v>51</v>
      </c>
      <c r="E24" s="23"/>
      <c r="F24" s="23"/>
    </row>
    <row r="25" spans="1:6">
      <c r="A25" s="21"/>
      <c r="B25" s="24" t="s">
        <v>81</v>
      </c>
      <c r="E25" s="23"/>
      <c r="F25" s="23"/>
    </row>
    <row r="26" spans="1:6">
      <c r="A26" s="21"/>
      <c r="B26" s="24" t="s">
        <v>167</v>
      </c>
      <c r="E26" s="23"/>
      <c r="F26" s="23"/>
    </row>
    <row r="27" spans="1:6">
      <c r="A27" s="21"/>
      <c r="B27" s="24" t="s">
        <v>189</v>
      </c>
    </row>
  </sheetData>
  <hyperlinks>
    <hyperlink ref="B16" location="Aragón!A1" display="Aragón" xr:uid="{00000000-0004-0000-0000-000000000000}"/>
    <hyperlink ref="B17" location="Asturias!A1" display="Asturias" xr:uid="{00000000-0004-0000-0000-000001000000}"/>
    <hyperlink ref="B19" location="Cantabria!A1" display="Cantabria" xr:uid="{00000000-0004-0000-0000-000002000000}"/>
    <hyperlink ref="B24" location="Navarra!A1" display="Navarra" xr:uid="{00000000-0004-0000-0000-000003000000}"/>
    <hyperlink ref="B25" location="'Pais Vasco'!A1" display="País Vasco" xr:uid="{00000000-0004-0000-0000-000004000000}"/>
    <hyperlink ref="B20" location="Cataluña!A1" display="Cataluña" xr:uid="{00000000-0004-0000-0000-000005000000}"/>
    <hyperlink ref="B21" location="Galicia!A1" display="Galicia" xr:uid="{00000000-0004-0000-0000-000006000000}"/>
    <hyperlink ref="B23" location="Madrid!A1" display="Madrid" xr:uid="{00000000-0004-0000-0000-000007000000}"/>
    <hyperlink ref="B18" location="Canarias!A1" display="Canarias" xr:uid="{00000000-0004-0000-0000-000008000000}"/>
    <hyperlink ref="B15" location="Andalucia!A1" display="Andalucia" xr:uid="{00000000-0004-0000-0000-000009000000}"/>
    <hyperlink ref="B22" r:id="rId1" xr:uid="{C29B521E-1D0B-4CC1-B578-C81CBA442F89}"/>
    <hyperlink ref="B26" r:id="rId2" xr:uid="{F64D5827-D02A-4C66-8D08-22CA63FF7EB6}"/>
    <hyperlink ref="B27" location="Ministerio!A1" display="Ministerio" xr:uid="{C4A04B21-9381-43C3-A866-3810E2B976EF}"/>
  </hyperlinks>
  <pageMargins left="0.7" right="0.7" top="0.75" bottom="0.75" header="0.3" footer="0.3"/>
  <pageSetup paperSize="9" orientation="portrait" horizontalDpi="300" verticalDpi="30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FD41"/>
  <sheetViews>
    <sheetView zoomScaleNormal="100" workbookViewId="0">
      <selection activeCell="P31" sqref="P31"/>
    </sheetView>
  </sheetViews>
  <sheetFormatPr baseColWidth="10" defaultRowHeight="15"/>
  <cols>
    <col min="1" max="1" width="21.28515625" customWidth="1"/>
    <col min="2" max="2" width="14.140625" bestFit="1" customWidth="1"/>
    <col min="3" max="3" width="17.85546875" bestFit="1" customWidth="1"/>
    <col min="4" max="4" width="14.140625" customWidth="1"/>
    <col min="5" max="5" width="15.140625" customWidth="1"/>
    <col min="8" max="8" width="20" customWidth="1"/>
    <col min="9" max="9" width="16.28515625" customWidth="1"/>
  </cols>
  <sheetData>
    <row r="1" spans="1:5" ht="18">
      <c r="A1" s="22" t="s">
        <v>73</v>
      </c>
    </row>
    <row r="4" spans="1:5" ht="18">
      <c r="A4" s="22" t="s">
        <v>16</v>
      </c>
    </row>
    <row r="7" spans="1:5" ht="84.75" customHeight="1">
      <c r="B7" s="5" t="s">
        <v>131</v>
      </c>
      <c r="C7" s="5" t="s">
        <v>45</v>
      </c>
      <c r="D7" s="5" t="s">
        <v>124</v>
      </c>
      <c r="E7" s="5" t="s">
        <v>133</v>
      </c>
    </row>
    <row r="8" spans="1:5">
      <c r="A8" s="2" t="s">
        <v>23</v>
      </c>
      <c r="B8" s="11">
        <v>28943</v>
      </c>
      <c r="C8" s="76">
        <v>5788600</v>
      </c>
      <c r="D8" s="28">
        <f t="shared" ref="D8:D10" si="0">C8/B8</f>
        <v>200</v>
      </c>
      <c r="E8" s="225" t="s">
        <v>187</v>
      </c>
    </row>
    <row r="9" spans="1:5">
      <c r="A9" s="2" t="s">
        <v>134</v>
      </c>
      <c r="B9" s="11">
        <v>6600</v>
      </c>
      <c r="C9" s="76">
        <v>1320000</v>
      </c>
      <c r="D9" s="28">
        <f t="shared" si="0"/>
        <v>200</v>
      </c>
      <c r="E9" s="225" t="s">
        <v>187</v>
      </c>
    </row>
    <row r="10" spans="1:5">
      <c r="A10" s="2" t="s">
        <v>24</v>
      </c>
      <c r="B10" s="11">
        <f>SUM(B8:B9)</f>
        <v>35543</v>
      </c>
      <c r="C10" s="11">
        <f>SUM(C8:C9)</f>
        <v>7108600</v>
      </c>
      <c r="D10" s="28">
        <f t="shared" si="0"/>
        <v>200</v>
      </c>
      <c r="E10" s="225" t="s">
        <v>187</v>
      </c>
    </row>
    <row r="11" spans="1:5">
      <c r="D11" s="25"/>
    </row>
    <row r="13" spans="1:5">
      <c r="A13" s="4" t="s">
        <v>13</v>
      </c>
      <c r="B13" s="8"/>
      <c r="C13" s="4"/>
      <c r="D13" s="4"/>
      <c r="E13" s="4"/>
    </row>
    <row r="14" spans="1:5" ht="57">
      <c r="A14" s="4"/>
      <c r="B14" s="5" t="s">
        <v>43</v>
      </c>
      <c r="C14" s="5" t="s">
        <v>46</v>
      </c>
      <c r="D14" s="5" t="s">
        <v>125</v>
      </c>
      <c r="E14" s="5" t="s">
        <v>133</v>
      </c>
    </row>
    <row r="15" spans="1:5">
      <c r="A15" s="2" t="s">
        <v>23</v>
      </c>
      <c r="B15" s="11">
        <v>128560</v>
      </c>
      <c r="C15" s="76">
        <v>21921021.859999999</v>
      </c>
      <c r="D15" s="28">
        <f t="shared" ref="D15:D17" si="1">C15/B15</f>
        <v>170.51199331051649</v>
      </c>
      <c r="E15" s="225" t="s">
        <v>187</v>
      </c>
    </row>
    <row r="16" spans="1:5">
      <c r="A16" s="2" t="s">
        <v>134</v>
      </c>
      <c r="B16" s="11">
        <v>13905</v>
      </c>
      <c r="C16" s="76">
        <v>2553521.75</v>
      </c>
      <c r="D16" s="28">
        <f t="shared" si="1"/>
        <v>183.64054297015463</v>
      </c>
      <c r="E16" s="225" t="s">
        <v>187</v>
      </c>
    </row>
    <row r="17" spans="1:5">
      <c r="A17" s="2" t="s">
        <v>24</v>
      </c>
      <c r="B17" s="11">
        <f>SUM(B15:B16)</f>
        <v>142465</v>
      </c>
      <c r="C17" s="11">
        <f>SUM(C15:C16)</f>
        <v>24474543.609999999</v>
      </c>
      <c r="D17" s="28">
        <f t="shared" si="1"/>
        <v>171.79337809286491</v>
      </c>
      <c r="E17" s="225" t="s">
        <v>187</v>
      </c>
    </row>
    <row r="18" spans="1:5">
      <c r="A18" s="1"/>
      <c r="C18" s="1"/>
      <c r="D18" s="1"/>
    </row>
    <row r="19" spans="1:5">
      <c r="A19" s="1"/>
      <c r="B19" s="1"/>
      <c r="C19" s="1"/>
      <c r="D19" s="1"/>
      <c r="E19" s="1"/>
    </row>
    <row r="20" spans="1:5">
      <c r="A20" s="1" t="s">
        <v>126</v>
      </c>
      <c r="C20" s="1"/>
      <c r="D20" s="1"/>
    </row>
    <row r="21" spans="1:5">
      <c r="A21" s="1"/>
      <c r="C21" s="1"/>
      <c r="D21" s="1"/>
    </row>
    <row r="22" spans="1:5">
      <c r="A22" s="36" t="s">
        <v>138</v>
      </c>
      <c r="B22" s="5" t="s">
        <v>70</v>
      </c>
    </row>
    <row r="23" spans="1:5">
      <c r="A23" s="2" t="s">
        <v>23</v>
      </c>
      <c r="B23" s="11">
        <v>3234311.55</v>
      </c>
    </row>
    <row r="24" spans="1:5">
      <c r="A24" s="2" t="s">
        <v>134</v>
      </c>
      <c r="B24" s="11">
        <v>366489.8</v>
      </c>
    </row>
    <row r="25" spans="1:5">
      <c r="A25" s="2" t="s">
        <v>24</v>
      </c>
      <c r="B25" s="11">
        <f>SUM(B23:B24)</f>
        <v>3600801.3499999996</v>
      </c>
    </row>
    <row r="27" spans="1:5" ht="18">
      <c r="A27" s="22" t="s">
        <v>17</v>
      </c>
    </row>
    <row r="29" spans="1:5" ht="42.75">
      <c r="B29" s="5" t="s">
        <v>43</v>
      </c>
      <c r="C29" s="5" t="s">
        <v>70</v>
      </c>
      <c r="D29" s="5" t="s">
        <v>128</v>
      </c>
      <c r="E29" s="5" t="s">
        <v>132</v>
      </c>
    </row>
    <row r="30" spans="1:5">
      <c r="A30" s="2" t="s">
        <v>23</v>
      </c>
      <c r="B30" s="11">
        <v>108155</v>
      </c>
      <c r="C30" s="76">
        <v>4458896</v>
      </c>
      <c r="D30" s="28">
        <f>C30/B30</f>
        <v>41.226905829596411</v>
      </c>
      <c r="E30" s="6"/>
    </row>
    <row r="33" spans="1:5 16384:16384">
      <c r="A33" s="1" t="s">
        <v>147</v>
      </c>
    </row>
    <row r="35" spans="1:5 16384:16384">
      <c r="A35" s="2" t="s">
        <v>23</v>
      </c>
      <c r="B35" s="11">
        <v>489910.70999999996</v>
      </c>
      <c r="C35" s="1"/>
      <c r="D35" s="1"/>
      <c r="E35" s="10"/>
    </row>
    <row r="41" spans="1:5 16384:16384">
      <c r="XFD41" s="7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8"/>
  <sheetViews>
    <sheetView zoomScaleNormal="100" workbookViewId="0"/>
  </sheetViews>
  <sheetFormatPr baseColWidth="10" defaultRowHeight="14.25"/>
  <cols>
    <col min="1" max="1" width="17.7109375" style="4" bestFit="1" customWidth="1"/>
    <col min="2" max="2" width="15.5703125" style="4" customWidth="1"/>
    <col min="3" max="3" width="16.85546875" style="4" customWidth="1"/>
    <col min="4" max="4" width="12.7109375" style="4" customWidth="1"/>
    <col min="5" max="5" width="15.42578125" style="4" customWidth="1"/>
    <col min="6" max="6" width="11.42578125" style="4"/>
    <col min="7" max="7" width="12.7109375" style="4" bestFit="1" customWidth="1"/>
    <col min="8" max="8" width="11.42578125" style="4"/>
    <col min="9" max="9" width="24.28515625" style="4" customWidth="1"/>
    <col min="10" max="16384" width="11.42578125" style="4"/>
  </cols>
  <sheetData>
    <row r="1" spans="1:7" ht="18">
      <c r="A1" s="22" t="s">
        <v>72</v>
      </c>
      <c r="D1"/>
      <c r="E1"/>
      <c r="F1"/>
      <c r="G1"/>
    </row>
    <row r="4" spans="1:7" ht="18">
      <c r="A4" s="22" t="s">
        <v>16</v>
      </c>
    </row>
    <row r="5" spans="1:7" ht="18">
      <c r="A5" s="22"/>
    </row>
    <row r="6" spans="1:7" ht="80.25" customHeight="1">
      <c r="B6" s="5" t="s">
        <v>0</v>
      </c>
    </row>
    <row r="7" spans="1:7">
      <c r="A7" s="2" t="s">
        <v>49</v>
      </c>
      <c r="B7" s="11">
        <v>1490</v>
      </c>
    </row>
    <row r="8" spans="1:7">
      <c r="A8" s="2" t="s">
        <v>121</v>
      </c>
      <c r="B8" s="11">
        <v>784</v>
      </c>
    </row>
    <row r="9" spans="1:7">
      <c r="A9" s="2" t="s">
        <v>50</v>
      </c>
      <c r="B9" s="11">
        <v>556</v>
      </c>
    </row>
    <row r="10" spans="1:7">
      <c r="A10" s="2" t="s">
        <v>234</v>
      </c>
      <c r="B10" s="11">
        <v>610</v>
      </c>
    </row>
    <row r="11" spans="1:7">
      <c r="A11" s="2" t="s">
        <v>10</v>
      </c>
      <c r="B11" s="11">
        <f>SUM(B7:B9)</f>
        <v>2830</v>
      </c>
    </row>
    <row r="12" spans="1:7" ht="18">
      <c r="A12" s="22"/>
    </row>
    <row r="13" spans="1:7" ht="18">
      <c r="A13" s="22"/>
    </row>
    <row r="15" spans="1:7" ht="75" customHeight="1">
      <c r="B15" s="5" t="s">
        <v>131</v>
      </c>
      <c r="C15" s="5" t="s">
        <v>45</v>
      </c>
      <c r="D15" s="5" t="s">
        <v>129</v>
      </c>
      <c r="E15" s="5" t="s">
        <v>133</v>
      </c>
    </row>
    <row r="16" spans="1:7">
      <c r="A16" s="2" t="s">
        <v>48</v>
      </c>
      <c r="B16" s="73">
        <v>1788</v>
      </c>
      <c r="C16" s="7">
        <v>400340</v>
      </c>
      <c r="D16" s="27">
        <f>C16/B16</f>
        <v>223.90380313199105</v>
      </c>
      <c r="E16" s="213"/>
    </row>
    <row r="17" spans="1:9">
      <c r="A17" s="2" t="s">
        <v>49</v>
      </c>
      <c r="B17" s="11"/>
      <c r="C17" s="7">
        <v>149000</v>
      </c>
      <c r="D17" s="27" t="e">
        <f t="shared" ref="D17:D19" si="0">C17/B17</f>
        <v>#DIV/0!</v>
      </c>
      <c r="E17" s="214"/>
      <c r="G17" s="40"/>
    </row>
    <row r="18" spans="1:9">
      <c r="A18" s="2" t="s">
        <v>121</v>
      </c>
      <c r="B18" s="11"/>
      <c r="C18" s="7">
        <v>78400</v>
      </c>
      <c r="D18" s="27" t="e">
        <f t="shared" si="0"/>
        <v>#DIV/0!</v>
      </c>
      <c r="E18" s="214"/>
    </row>
    <row r="19" spans="1:9">
      <c r="A19" s="2" t="s">
        <v>50</v>
      </c>
      <c r="B19" s="11"/>
      <c r="C19" s="26">
        <v>55600</v>
      </c>
      <c r="D19" s="27" t="e">
        <f t="shared" si="0"/>
        <v>#DIV/0!</v>
      </c>
      <c r="E19" s="214"/>
    </row>
    <row r="20" spans="1:9">
      <c r="A20" s="2" t="s">
        <v>10</v>
      </c>
      <c r="B20" s="11">
        <f>SUM(B16:B19)</f>
        <v>1788</v>
      </c>
      <c r="C20" s="11">
        <f>SUM(C16:C19)</f>
        <v>683340</v>
      </c>
      <c r="D20" s="27">
        <f>C20/B20</f>
        <v>382.18120805369125</v>
      </c>
      <c r="E20" s="215"/>
    </row>
    <row r="21" spans="1:9">
      <c r="B21" s="8"/>
      <c r="H21" s="2"/>
      <c r="I21" s="18"/>
    </row>
    <row r="22" spans="1:9">
      <c r="B22" s="8"/>
      <c r="H22" s="2"/>
      <c r="I22" s="18"/>
    </row>
    <row r="23" spans="1:9">
      <c r="B23" s="8"/>
      <c r="H23" s="2"/>
      <c r="I23" s="18"/>
    </row>
    <row r="24" spans="1:9">
      <c r="A24" s="4" t="s">
        <v>13</v>
      </c>
      <c r="B24" s="8"/>
    </row>
    <row r="25" spans="1:9" ht="71.25">
      <c r="B25" s="5" t="s">
        <v>43</v>
      </c>
      <c r="C25" s="5" t="s">
        <v>46</v>
      </c>
      <c r="D25" s="5" t="s">
        <v>125</v>
      </c>
      <c r="E25" s="5" t="s">
        <v>133</v>
      </c>
    </row>
    <row r="26" spans="1:9">
      <c r="A26" s="2" t="s">
        <v>120</v>
      </c>
      <c r="B26" s="11">
        <v>5984</v>
      </c>
      <c r="C26" s="26">
        <v>1515745</v>
      </c>
      <c r="D26" s="27">
        <f>+C26/B26</f>
        <v>253.29963235294119</v>
      </c>
      <c r="E26" s="6"/>
      <c r="F26" s="9"/>
    </row>
    <row r="27" spans="1:9">
      <c r="A27" s="2" t="s">
        <v>49</v>
      </c>
      <c r="B27" s="11">
        <v>1555</v>
      </c>
      <c r="C27" s="26">
        <v>405350</v>
      </c>
      <c r="D27" s="27">
        <f t="shared" ref="D27:D30" si="1">+C27/B27</f>
        <v>260.67524115755629</v>
      </c>
      <c r="E27" s="6"/>
      <c r="F27" s="9"/>
    </row>
    <row r="28" spans="1:9">
      <c r="A28" s="2" t="s">
        <v>121</v>
      </c>
      <c r="B28" s="11">
        <v>936</v>
      </c>
      <c r="C28" s="26">
        <v>163853</v>
      </c>
      <c r="D28" s="27">
        <f t="shared" si="1"/>
        <v>175.05662393162393</v>
      </c>
      <c r="E28" s="6"/>
      <c r="F28" s="9"/>
    </row>
    <row r="29" spans="1:9">
      <c r="A29" s="2" t="s">
        <v>50</v>
      </c>
      <c r="B29" s="11">
        <v>654</v>
      </c>
      <c r="C29" s="26">
        <v>139244</v>
      </c>
      <c r="D29" s="27">
        <f t="shared" si="1"/>
        <v>212.91131498470949</v>
      </c>
      <c r="E29" s="6"/>
      <c r="F29" s="9"/>
    </row>
    <row r="30" spans="1:9" ht="15" customHeight="1">
      <c r="A30" s="2" t="s">
        <v>10</v>
      </c>
      <c r="B30" s="11">
        <f>SUM(B26:B29)</f>
        <v>9129</v>
      </c>
      <c r="C30" s="11">
        <f>SUM(C26:C29)</f>
        <v>2224192</v>
      </c>
      <c r="D30" s="27">
        <f t="shared" si="1"/>
        <v>243.6402672800964</v>
      </c>
      <c r="E30" s="6"/>
      <c r="F30" s="9"/>
    </row>
    <row r="33" spans="1:7">
      <c r="A33" s="3" t="s">
        <v>126</v>
      </c>
    </row>
    <row r="34" spans="1:7">
      <c r="A34" s="2" t="s">
        <v>48</v>
      </c>
      <c r="B34" s="11">
        <v>240659</v>
      </c>
    </row>
    <row r="35" spans="1:7">
      <c r="A35" s="2" t="s">
        <v>49</v>
      </c>
      <c r="B35" s="11">
        <v>54293</v>
      </c>
    </row>
    <row r="36" spans="1:7">
      <c r="A36" s="2" t="s">
        <v>121</v>
      </c>
      <c r="B36" s="11">
        <v>35226</v>
      </c>
    </row>
    <row r="37" spans="1:7">
      <c r="A37" s="2" t="s">
        <v>50</v>
      </c>
      <c r="B37" s="11">
        <v>21955</v>
      </c>
    </row>
    <row r="38" spans="1:7">
      <c r="A38" s="2" t="s">
        <v>10</v>
      </c>
      <c r="B38" s="11">
        <f>SUM(B34:B37)</f>
        <v>352133</v>
      </c>
      <c r="G38" s="20"/>
    </row>
    <row r="40" spans="1:7" ht="18">
      <c r="A40" s="22" t="s">
        <v>17</v>
      </c>
    </row>
    <row r="41" spans="1:7" ht="42.75">
      <c r="B41" s="5" t="s">
        <v>43</v>
      </c>
      <c r="C41" s="5" t="s">
        <v>70</v>
      </c>
      <c r="D41" s="5" t="s">
        <v>128</v>
      </c>
      <c r="E41" s="5" t="s">
        <v>132</v>
      </c>
    </row>
    <row r="42" spans="1:7">
      <c r="A42" s="2" t="s">
        <v>51</v>
      </c>
      <c r="B42" s="11">
        <v>7732</v>
      </c>
      <c r="C42" s="28">
        <v>339815</v>
      </c>
      <c r="D42" s="28">
        <f>C42/B42</f>
        <v>43.949172271081224</v>
      </c>
      <c r="E42" s="6"/>
    </row>
    <row r="45" spans="1:7">
      <c r="A45" s="3" t="s">
        <v>126</v>
      </c>
    </row>
    <row r="46" spans="1:7">
      <c r="A46" s="13">
        <v>47784</v>
      </c>
    </row>
    <row r="48" spans="1:7" ht="15" thickBot="1"/>
    <row r="49" spans="1:12" ht="15.75" thickBot="1">
      <c r="A49" s="193" t="s">
        <v>177</v>
      </c>
      <c r="B49" s="193"/>
      <c r="C49" s="193"/>
      <c r="D49" s="193"/>
      <c r="E49" s="193"/>
      <c r="F49" s="193"/>
      <c r="G49" s="193"/>
      <c r="H49" s="193"/>
      <c r="I49" s="193"/>
      <c r="J49" s="194"/>
      <c r="K49" s="90"/>
    </row>
    <row r="50" spans="1:12" ht="15" thickBot="1">
      <c r="A50" s="195" t="s">
        <v>178</v>
      </c>
      <c r="B50" s="195"/>
      <c r="C50" s="195"/>
      <c r="D50" s="195"/>
      <c r="E50" s="195"/>
      <c r="F50" s="195"/>
      <c r="G50" s="195"/>
      <c r="H50" s="195"/>
      <c r="I50" s="195"/>
      <c r="J50" s="195"/>
      <c r="K50" s="90"/>
    </row>
    <row r="51" spans="1:12" ht="15">
      <c r="B51" s="91" t="s">
        <v>179</v>
      </c>
      <c r="C51" s="97">
        <v>4786</v>
      </c>
      <c r="D51" s="66"/>
      <c r="E51" s="90"/>
      <c r="F51" s="90"/>
      <c r="G51" s="90"/>
      <c r="H51" s="90"/>
      <c r="I51" s="90"/>
      <c r="J51" s="90"/>
      <c r="K51" s="90"/>
      <c r="L51" s="90"/>
    </row>
    <row r="52" spans="1:12" ht="15.75" thickBot="1">
      <c r="B52" s="93" t="s">
        <v>180</v>
      </c>
      <c r="C52" s="98">
        <v>4470</v>
      </c>
      <c r="D52" s="66"/>
      <c r="E52" s="90"/>
      <c r="F52" s="90"/>
      <c r="G52" s="90"/>
      <c r="H52" s="90"/>
      <c r="I52" s="90"/>
      <c r="J52" s="90"/>
      <c r="K52" s="90"/>
      <c r="L52" s="90"/>
    </row>
    <row r="53" spans="1:12" ht="15.75" thickBot="1">
      <c r="B53" s="95" t="s">
        <v>55</v>
      </c>
      <c r="C53" s="96">
        <f>SUM(C51:C52)</f>
        <v>9256</v>
      </c>
      <c r="D53" s="66"/>
      <c r="E53" s="90"/>
      <c r="F53" s="90"/>
      <c r="G53" s="90"/>
      <c r="H53" s="90"/>
      <c r="I53" s="90"/>
      <c r="J53" s="90"/>
      <c r="K53" s="90"/>
      <c r="L53" s="90"/>
    </row>
    <row r="54" spans="1:12" ht="15">
      <c r="B54" s="66"/>
      <c r="C54" s="66"/>
      <c r="D54" s="66"/>
      <c r="E54" s="90"/>
      <c r="F54" s="90"/>
      <c r="G54" s="90"/>
      <c r="H54" s="90"/>
      <c r="I54" s="90"/>
      <c r="J54" s="90"/>
      <c r="K54" s="90"/>
      <c r="L54" s="90"/>
    </row>
    <row r="55" spans="1:12" ht="15" thickBot="1">
      <c r="A55" s="196" t="s">
        <v>181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</row>
    <row r="56" spans="1:12">
      <c r="B56" s="91" t="s">
        <v>179</v>
      </c>
      <c r="C56" s="97"/>
      <c r="D56" s="90"/>
      <c r="E56" s="90"/>
      <c r="F56" s="90"/>
      <c r="G56" s="90"/>
      <c r="H56" s="90"/>
      <c r="I56" s="90"/>
      <c r="J56" s="90"/>
      <c r="K56" s="90"/>
      <c r="L56" s="90"/>
    </row>
    <row r="57" spans="1:12" ht="15" thickBot="1">
      <c r="B57" s="93" t="s">
        <v>180</v>
      </c>
      <c r="C57" s="98"/>
      <c r="D57" s="90"/>
      <c r="E57" s="90"/>
      <c r="F57" s="90"/>
      <c r="G57" s="90"/>
      <c r="H57" s="90"/>
      <c r="I57" s="90"/>
      <c r="J57" s="90"/>
      <c r="K57" s="90"/>
      <c r="L57" s="90"/>
    </row>
    <row r="58" spans="1:12" ht="15" thickBot="1">
      <c r="B58" s="95" t="s">
        <v>55</v>
      </c>
      <c r="C58" s="96">
        <f>SUM(C56:C57)</f>
        <v>0</v>
      </c>
      <c r="D58" s="90"/>
      <c r="E58" s="90"/>
      <c r="F58" s="90"/>
      <c r="G58" s="90"/>
      <c r="H58" s="90"/>
      <c r="I58" s="90"/>
      <c r="J58" s="90"/>
      <c r="K58" s="90"/>
      <c r="L58" s="90"/>
    </row>
  </sheetData>
  <mergeCells count="4">
    <mergeCell ref="E16:E20"/>
    <mergeCell ref="A49:J49"/>
    <mergeCell ref="A50:J50"/>
    <mergeCell ref="A55:K5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1"/>
  <sheetViews>
    <sheetView workbookViewId="0"/>
  </sheetViews>
  <sheetFormatPr baseColWidth="10" defaultRowHeight="14.25"/>
  <cols>
    <col min="1" max="1" width="17.7109375" style="4" bestFit="1" customWidth="1"/>
    <col min="2" max="2" width="15.85546875" style="4" customWidth="1"/>
    <col min="3" max="3" width="16.85546875" style="4" customWidth="1"/>
    <col min="4" max="4" width="12.7109375" style="4" customWidth="1"/>
    <col min="5" max="5" width="15.140625" style="4" customWidth="1"/>
    <col min="6" max="8" width="11.42578125" style="4"/>
    <col min="9" max="9" width="24.28515625" style="4" customWidth="1"/>
    <col min="10" max="16384" width="11.42578125" style="4"/>
  </cols>
  <sheetData>
    <row r="1" spans="1:7" ht="18">
      <c r="A1" s="22" t="s">
        <v>135</v>
      </c>
      <c r="D1"/>
      <c r="E1"/>
      <c r="F1"/>
      <c r="G1"/>
    </row>
    <row r="4" spans="1:7" ht="18">
      <c r="A4" s="22" t="s">
        <v>16</v>
      </c>
    </row>
    <row r="7" spans="1:7" ht="75.75" customHeight="1">
      <c r="B7" s="5" t="s">
        <v>0</v>
      </c>
    </row>
    <row r="8" spans="1:7">
      <c r="A8" s="2" t="s">
        <v>136</v>
      </c>
      <c r="B8" s="11">
        <v>3525</v>
      </c>
    </row>
    <row r="9" spans="1:7">
      <c r="A9" s="2" t="s">
        <v>235</v>
      </c>
      <c r="B9" s="11">
        <v>10481</v>
      </c>
    </row>
    <row r="10" spans="1:7">
      <c r="A10" s="2" t="s">
        <v>148</v>
      </c>
      <c r="B10" s="11">
        <v>9067</v>
      </c>
    </row>
    <row r="11" spans="1:7">
      <c r="A11" s="2" t="s">
        <v>10</v>
      </c>
      <c r="B11" s="11">
        <f>SUM(B8:B10)</f>
        <v>23073</v>
      </c>
    </row>
    <row r="14" spans="1:7" ht="57.75" customHeight="1">
      <c r="B14" s="5" t="s">
        <v>131</v>
      </c>
      <c r="C14" s="5" t="s">
        <v>45</v>
      </c>
      <c r="D14" s="5" t="s">
        <v>124</v>
      </c>
      <c r="E14" s="5" t="s">
        <v>133</v>
      </c>
    </row>
    <row r="15" spans="1:7">
      <c r="A15" s="2" t="s">
        <v>136</v>
      </c>
      <c r="B15" s="73">
        <v>2190</v>
      </c>
      <c r="C15" s="74">
        <v>509864</v>
      </c>
      <c r="D15" s="27">
        <f>C15/B15</f>
        <v>232.81461187214612</v>
      </c>
      <c r="E15" s="6">
        <v>121</v>
      </c>
    </row>
    <row r="16" spans="1:7">
      <c r="A16" s="2" t="s">
        <v>235</v>
      </c>
      <c r="B16" s="73">
        <v>7300</v>
      </c>
      <c r="C16" s="74">
        <v>1699548</v>
      </c>
      <c r="D16" s="27">
        <f t="shared" ref="D16:D18" si="0">C16/B16</f>
        <v>232.81479452054793</v>
      </c>
      <c r="E16" s="6">
        <v>419</v>
      </c>
    </row>
    <row r="17" spans="1:6">
      <c r="A17" s="2" t="s">
        <v>148</v>
      </c>
      <c r="B17" s="73">
        <v>5475</v>
      </c>
      <c r="C17" s="74">
        <v>1274664</v>
      </c>
      <c r="D17" s="27">
        <f t="shared" si="0"/>
        <v>232.81534246575342</v>
      </c>
      <c r="E17" s="6">
        <v>1087</v>
      </c>
    </row>
    <row r="18" spans="1:6">
      <c r="A18" s="2" t="s">
        <v>10</v>
      </c>
      <c r="B18" s="73">
        <f>SUM(B15:B17)</f>
        <v>14965</v>
      </c>
      <c r="C18" s="73">
        <f>SUM(C15:C17)</f>
        <v>3484076</v>
      </c>
      <c r="D18" s="27">
        <f t="shared" si="0"/>
        <v>232.81496825927164</v>
      </c>
      <c r="E18" s="11">
        <f>SUM(E15:E17)</f>
        <v>1627</v>
      </c>
    </row>
    <row r="19" spans="1:6">
      <c r="B19" s="8"/>
    </row>
    <row r="20" spans="1:6">
      <c r="A20" s="4" t="s">
        <v>13</v>
      </c>
      <c r="B20" s="8"/>
    </row>
    <row r="21" spans="1:6" ht="71.25">
      <c r="B21" s="5" t="s">
        <v>43</v>
      </c>
      <c r="C21" s="5" t="s">
        <v>46</v>
      </c>
      <c r="D21" s="5" t="s">
        <v>125</v>
      </c>
      <c r="E21" s="5" t="s">
        <v>133</v>
      </c>
    </row>
    <row r="22" spans="1:6">
      <c r="A22" s="2" t="s">
        <v>136</v>
      </c>
      <c r="B22" s="11">
        <v>5691</v>
      </c>
      <c r="C22" s="27">
        <v>1876680.98</v>
      </c>
      <c r="D22" s="27">
        <f>C22/B22</f>
        <v>329.76295554384114</v>
      </c>
      <c r="E22" s="6">
        <v>251</v>
      </c>
      <c r="F22" s="9"/>
    </row>
    <row r="23" spans="1:6">
      <c r="A23" s="2" t="s">
        <v>235</v>
      </c>
      <c r="B23" s="11">
        <v>12790</v>
      </c>
      <c r="C23" s="27">
        <v>4187867.35</v>
      </c>
      <c r="D23" s="27">
        <f t="shared" ref="D23:D25" si="1">C23/B23</f>
        <v>327.43294370602035</v>
      </c>
      <c r="E23" s="6">
        <v>1336</v>
      </c>
      <c r="F23" s="9"/>
    </row>
    <row r="24" spans="1:6">
      <c r="A24" s="2" t="s">
        <v>148</v>
      </c>
      <c r="B24" s="11">
        <v>7735</v>
      </c>
      <c r="C24" s="27">
        <v>2474050.0499999998</v>
      </c>
      <c r="D24" s="27">
        <f t="shared" si="1"/>
        <v>319.8513316095669</v>
      </c>
      <c r="E24" s="7">
        <v>643</v>
      </c>
      <c r="F24" s="9"/>
    </row>
    <row r="25" spans="1:6">
      <c r="A25" s="2" t="s">
        <v>10</v>
      </c>
      <c r="B25" s="11">
        <f>SUM(B22:B24)</f>
        <v>26216</v>
      </c>
      <c r="C25" s="140">
        <f>SUM(C22:C24)</f>
        <v>8538598.379999999</v>
      </c>
      <c r="D25" s="27">
        <f t="shared" si="1"/>
        <v>325.7017996643271</v>
      </c>
      <c r="E25" s="11">
        <f>SUM(E22:E24)</f>
        <v>2230</v>
      </c>
      <c r="F25" s="9"/>
    </row>
    <row r="28" spans="1:6">
      <c r="A28" s="3" t="s">
        <v>126</v>
      </c>
    </row>
    <row r="29" spans="1:6">
      <c r="A29" s="3"/>
    </row>
    <row r="30" spans="1:6">
      <c r="A30" s="36" t="s">
        <v>138</v>
      </c>
      <c r="B30" s="5" t="s">
        <v>70</v>
      </c>
    </row>
    <row r="31" spans="1:6">
      <c r="A31" s="2" t="s">
        <v>136</v>
      </c>
      <c r="B31" s="11">
        <v>247299.17</v>
      </c>
    </row>
    <row r="32" spans="1:6">
      <c r="A32" s="2" t="s">
        <v>235</v>
      </c>
      <c r="B32" s="11">
        <v>535082.46</v>
      </c>
    </row>
    <row r="33" spans="1:11">
      <c r="A33" s="2" t="s">
        <v>148</v>
      </c>
      <c r="B33" s="11">
        <v>366416</v>
      </c>
    </row>
    <row r="34" spans="1:11">
      <c r="A34" s="35" t="s">
        <v>10</v>
      </c>
      <c r="B34" s="141">
        <f>SUM(B31:B33)</f>
        <v>1148797.6299999999</v>
      </c>
      <c r="K34" s="40"/>
    </row>
    <row r="35" spans="1:11">
      <c r="K35" s="40"/>
    </row>
    <row r="36" spans="1:11">
      <c r="K36" s="40"/>
    </row>
    <row r="37" spans="1:11" ht="18">
      <c r="A37" s="22" t="s">
        <v>17</v>
      </c>
    </row>
    <row r="38" spans="1:11" ht="42.75">
      <c r="B38" s="5" t="s">
        <v>43</v>
      </c>
      <c r="C38" s="5" t="s">
        <v>70</v>
      </c>
      <c r="D38" s="5" t="s">
        <v>44</v>
      </c>
      <c r="E38" s="5" t="s">
        <v>132</v>
      </c>
    </row>
    <row r="39" spans="1:11">
      <c r="A39" s="2" t="s">
        <v>136</v>
      </c>
      <c r="B39" s="11">
        <v>3747</v>
      </c>
      <c r="C39" s="27">
        <v>103618</v>
      </c>
      <c r="D39" s="27">
        <f>C39/B39</f>
        <v>27.653589538297304</v>
      </c>
      <c r="E39" s="6">
        <v>24</v>
      </c>
    </row>
    <row r="40" spans="1:11">
      <c r="A40" s="2" t="s">
        <v>235</v>
      </c>
      <c r="B40" s="11">
        <v>10380</v>
      </c>
      <c r="C40" s="27">
        <v>262323</v>
      </c>
      <c r="D40" s="27">
        <f t="shared" ref="D40:D42" si="2">C40/B40</f>
        <v>25.271965317919076</v>
      </c>
      <c r="E40" s="6">
        <v>74</v>
      </c>
    </row>
    <row r="41" spans="1:11">
      <c r="A41" s="2" t="s">
        <v>148</v>
      </c>
      <c r="B41" s="11">
        <v>5250</v>
      </c>
      <c r="C41" s="27">
        <v>116746.33</v>
      </c>
      <c r="D41" s="27">
        <f t="shared" si="2"/>
        <v>22.23739619047619</v>
      </c>
      <c r="E41" s="6">
        <v>79</v>
      </c>
    </row>
    <row r="42" spans="1:11">
      <c r="A42" s="2" t="s">
        <v>10</v>
      </c>
      <c r="B42" s="11">
        <f>SUM(B39:B41)</f>
        <v>19377</v>
      </c>
      <c r="C42" s="140">
        <f>SUM(C39:C41)</f>
        <v>482687.33</v>
      </c>
      <c r="D42" s="27">
        <f t="shared" si="2"/>
        <v>24.910323063425711</v>
      </c>
      <c r="E42" s="11">
        <f>SUM(E39:E41)</f>
        <v>177</v>
      </c>
    </row>
    <row r="45" spans="1:11">
      <c r="A45" s="3" t="s">
        <v>126</v>
      </c>
    </row>
    <row r="46" spans="1:11">
      <c r="A46" s="2" t="s">
        <v>136</v>
      </c>
      <c r="B46" s="140">
        <v>40178.639999999999</v>
      </c>
    </row>
    <row r="47" spans="1:11">
      <c r="A47" s="2" t="s">
        <v>235</v>
      </c>
      <c r="B47" s="140">
        <v>42818.64</v>
      </c>
    </row>
    <row r="48" spans="1:11">
      <c r="A48" s="2" t="s">
        <v>148</v>
      </c>
      <c r="B48" s="140">
        <v>61742</v>
      </c>
    </row>
    <row r="49" spans="1:11">
      <c r="A49" s="2" t="s">
        <v>10</v>
      </c>
      <c r="B49" s="140">
        <f>SUM(B46:B48)</f>
        <v>144739.28</v>
      </c>
    </row>
    <row r="51" spans="1:11" ht="15" thickBot="1"/>
    <row r="52" spans="1:11" ht="15.75" thickBot="1">
      <c r="A52" s="216" t="s">
        <v>177</v>
      </c>
      <c r="B52" s="216"/>
      <c r="C52" s="216"/>
      <c r="D52" s="216"/>
      <c r="E52" s="216"/>
      <c r="F52" s="216"/>
      <c r="G52" s="216"/>
      <c r="H52" s="216"/>
      <c r="I52" s="216"/>
      <c r="J52" s="217"/>
    </row>
    <row r="53" spans="1:11">
      <c r="A53" s="218" t="s">
        <v>178</v>
      </c>
      <c r="B53" s="218"/>
      <c r="C53" s="218"/>
      <c r="D53" s="218"/>
      <c r="E53" s="218"/>
      <c r="F53" s="218"/>
      <c r="G53" s="218"/>
      <c r="H53" s="218"/>
      <c r="I53" s="142"/>
      <c r="J53" s="142"/>
    </row>
    <row r="54" spans="1:11" ht="15">
      <c r="B54" s="143" t="s">
        <v>179</v>
      </c>
      <c r="C54" s="144">
        <v>16524</v>
      </c>
      <c r="D54" s="145"/>
      <c r="E54" s="146"/>
      <c r="F54" s="146"/>
      <c r="G54" s="146"/>
      <c r="H54" s="146"/>
      <c r="I54" s="146"/>
      <c r="J54" s="146"/>
      <c r="K54" s="146"/>
    </row>
    <row r="55" spans="1:11" ht="15">
      <c r="B55" s="143" t="s">
        <v>180</v>
      </c>
      <c r="C55" s="144">
        <f>C56-C54</f>
        <v>9702</v>
      </c>
      <c r="D55" s="145"/>
      <c r="E55" s="146"/>
      <c r="F55" s="146"/>
      <c r="G55" s="146"/>
      <c r="H55" s="146"/>
      <c r="I55" s="146"/>
      <c r="J55" s="146"/>
      <c r="K55" s="146"/>
    </row>
    <row r="56" spans="1:11" ht="15">
      <c r="B56" s="143" t="s">
        <v>55</v>
      </c>
      <c r="C56" s="144">
        <v>26226</v>
      </c>
      <c r="D56" s="145"/>
      <c r="E56" s="146"/>
      <c r="F56" s="146"/>
      <c r="G56" s="146"/>
      <c r="H56" s="146"/>
      <c r="I56" s="146"/>
      <c r="J56" s="146"/>
      <c r="K56" s="146"/>
    </row>
    <row r="57" spans="1:11" ht="15">
      <c r="A57" s="145"/>
      <c r="B57" s="145"/>
      <c r="C57" s="145"/>
      <c r="D57" s="146"/>
      <c r="E57" s="146"/>
      <c r="F57" s="146"/>
      <c r="G57" s="146"/>
      <c r="H57" s="146"/>
      <c r="I57" s="146"/>
      <c r="J57" s="146"/>
    </row>
    <row r="58" spans="1:11">
      <c r="A58" s="218" t="s">
        <v>181</v>
      </c>
      <c r="B58" s="218"/>
      <c r="C58" s="218"/>
      <c r="D58" s="218"/>
      <c r="E58" s="218"/>
      <c r="F58" s="218"/>
      <c r="G58" s="218"/>
      <c r="H58" s="218"/>
      <c r="I58" s="218"/>
      <c r="J58" s="218"/>
    </row>
    <row r="59" spans="1:11">
      <c r="B59" s="143" t="s">
        <v>179</v>
      </c>
      <c r="C59" s="144">
        <v>4427</v>
      </c>
      <c r="D59" s="146"/>
      <c r="E59" s="146"/>
      <c r="F59" s="146"/>
      <c r="G59" s="146"/>
      <c r="H59" s="146"/>
      <c r="I59" s="146"/>
      <c r="J59" s="146"/>
      <c r="K59" s="146"/>
    </row>
    <row r="60" spans="1:11">
      <c r="B60" s="143" t="s">
        <v>180</v>
      </c>
      <c r="C60" s="144">
        <v>0</v>
      </c>
      <c r="D60" s="146"/>
      <c r="E60" s="146"/>
      <c r="F60" s="146"/>
      <c r="G60" s="146"/>
      <c r="H60" s="146"/>
      <c r="I60" s="146"/>
      <c r="J60" s="146"/>
      <c r="K60" s="146"/>
    </row>
    <row r="61" spans="1:11">
      <c r="B61" s="143" t="s">
        <v>55</v>
      </c>
      <c r="C61" s="144">
        <f>C59+C60</f>
        <v>4427</v>
      </c>
      <c r="D61" s="146"/>
      <c r="E61" s="146"/>
      <c r="F61" s="146"/>
      <c r="G61" s="146"/>
      <c r="H61" s="146"/>
      <c r="I61" s="146"/>
      <c r="J61" s="146"/>
      <c r="K61" s="146"/>
    </row>
  </sheetData>
  <mergeCells count="3">
    <mergeCell ref="A52:J52"/>
    <mergeCell ref="A53:H53"/>
    <mergeCell ref="A58:J5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4711F-56D2-4082-9036-0429E1876ED1}">
  <dimension ref="A1:L44"/>
  <sheetViews>
    <sheetView workbookViewId="0"/>
  </sheetViews>
  <sheetFormatPr baseColWidth="10" defaultRowHeight="15"/>
  <cols>
    <col min="1" max="1" width="15.140625" customWidth="1"/>
    <col min="2" max="2" width="14.7109375" customWidth="1"/>
    <col min="3" max="3" width="16.42578125" bestFit="1" customWidth="1"/>
    <col min="4" max="4" width="12.140625" customWidth="1"/>
    <col min="5" max="5" width="16" customWidth="1"/>
    <col min="9" max="9" width="15.5703125" customWidth="1"/>
  </cols>
  <sheetData>
    <row r="1" spans="1:5" ht="18">
      <c r="A1" s="22" t="s">
        <v>169</v>
      </c>
    </row>
    <row r="3" spans="1:5" ht="18">
      <c r="A3" s="22" t="s">
        <v>16</v>
      </c>
    </row>
    <row r="5" spans="1:5" ht="85.5">
      <c r="B5" s="5" t="s">
        <v>0</v>
      </c>
    </row>
    <row r="6" spans="1:5">
      <c r="A6" s="2" t="s">
        <v>168</v>
      </c>
      <c r="B6" s="11">
        <v>3936</v>
      </c>
    </row>
    <row r="10" spans="1:5" ht="71.25">
      <c r="B10" s="5" t="s">
        <v>15</v>
      </c>
      <c r="C10" s="5" t="s">
        <v>45</v>
      </c>
      <c r="D10" s="5" t="s">
        <v>124</v>
      </c>
      <c r="E10" s="5" t="s">
        <v>14</v>
      </c>
    </row>
    <row r="11" spans="1:5">
      <c r="A11" s="2" t="s">
        <v>168</v>
      </c>
      <c r="B11" s="11">
        <v>3061</v>
      </c>
      <c r="C11" s="7">
        <v>327094</v>
      </c>
      <c r="D11" s="27">
        <f>C11/B11</f>
        <v>106.85854295981706</v>
      </c>
      <c r="E11" s="6">
        <v>182</v>
      </c>
    </row>
    <row r="15" spans="1:5">
      <c r="A15" s="4" t="s">
        <v>13</v>
      </c>
      <c r="B15" s="8"/>
      <c r="C15" s="4"/>
      <c r="D15" s="4"/>
      <c r="E15" s="4"/>
    </row>
    <row r="16" spans="1:5" ht="71.25">
      <c r="A16" s="4"/>
      <c r="B16" s="5" t="s">
        <v>11</v>
      </c>
      <c r="C16" s="5" t="s">
        <v>46</v>
      </c>
      <c r="D16" s="5" t="s">
        <v>125</v>
      </c>
      <c r="E16" s="5" t="s">
        <v>14</v>
      </c>
    </row>
    <row r="17" spans="1:5">
      <c r="A17" s="2" t="s">
        <v>168</v>
      </c>
      <c r="B17" s="11">
        <v>2758</v>
      </c>
      <c r="C17" s="7">
        <v>706822</v>
      </c>
      <c r="D17" s="27">
        <f>C17/B17</f>
        <v>256.28063814358228</v>
      </c>
      <c r="E17" s="6">
        <v>221</v>
      </c>
    </row>
    <row r="20" spans="1:5">
      <c r="A20" s="4" t="s">
        <v>126</v>
      </c>
    </row>
    <row r="21" spans="1:5">
      <c r="A21" s="13">
        <v>118380</v>
      </c>
    </row>
    <row r="25" spans="1:5" ht="18">
      <c r="A25" s="22" t="s">
        <v>17</v>
      </c>
    </row>
    <row r="27" spans="1:5" ht="57">
      <c r="B27" s="5" t="s">
        <v>11</v>
      </c>
      <c r="C27" s="5" t="s">
        <v>70</v>
      </c>
      <c r="D27" s="5" t="s">
        <v>128</v>
      </c>
      <c r="E27" s="5" t="s">
        <v>18</v>
      </c>
    </row>
    <row r="28" spans="1:5">
      <c r="A28" s="2" t="s">
        <v>168</v>
      </c>
      <c r="B28" s="11">
        <v>3383</v>
      </c>
      <c r="C28" s="7">
        <v>112338.5</v>
      </c>
      <c r="D28" s="28">
        <f>C28/B28</f>
        <v>33.206769139816728</v>
      </c>
      <c r="E28" s="6">
        <v>30</v>
      </c>
    </row>
    <row r="31" spans="1:5">
      <c r="A31" s="4" t="s">
        <v>126</v>
      </c>
    </row>
    <row r="32" spans="1:5">
      <c r="A32" s="13">
        <v>4002</v>
      </c>
    </row>
    <row r="34" spans="1:12" ht="15.75" thickBot="1"/>
    <row r="35" spans="1:12" ht="15.75" thickBot="1">
      <c r="A35" s="193" t="s">
        <v>177</v>
      </c>
      <c r="B35" s="193"/>
      <c r="C35" s="193"/>
      <c r="D35" s="193"/>
      <c r="E35" s="193"/>
      <c r="F35" s="193"/>
      <c r="G35" s="193"/>
      <c r="H35" s="193"/>
      <c r="I35" s="193"/>
      <c r="J35" s="194"/>
      <c r="K35" s="90"/>
    </row>
    <row r="36" spans="1:12" ht="15.75" thickBot="1">
      <c r="A36" s="195" t="s">
        <v>178</v>
      </c>
      <c r="B36" s="195"/>
      <c r="C36" s="195"/>
      <c r="D36" s="195"/>
      <c r="E36" s="195"/>
      <c r="F36" s="195"/>
      <c r="G36" s="195"/>
      <c r="H36" s="195"/>
      <c r="I36" s="195"/>
      <c r="J36" s="195"/>
      <c r="K36" s="90"/>
    </row>
    <row r="37" spans="1:12">
      <c r="B37" s="91" t="s">
        <v>179</v>
      </c>
      <c r="C37" s="97"/>
      <c r="D37" s="66"/>
      <c r="E37" s="90"/>
      <c r="F37" s="90"/>
      <c r="G37" s="90"/>
      <c r="H37" s="90"/>
      <c r="I37" s="90"/>
      <c r="J37" s="90"/>
      <c r="K37" s="90"/>
      <c r="L37" s="90"/>
    </row>
    <row r="38" spans="1:12" ht="15.75" thickBot="1">
      <c r="B38" s="93" t="s">
        <v>180</v>
      </c>
      <c r="C38" s="98"/>
      <c r="D38" s="66"/>
      <c r="E38" s="90"/>
      <c r="F38" s="90"/>
      <c r="G38" s="90"/>
      <c r="H38" s="90"/>
      <c r="I38" s="90"/>
      <c r="J38" s="90"/>
      <c r="K38" s="90"/>
      <c r="L38" s="90"/>
    </row>
    <row r="39" spans="1:12" ht="15.75" thickBot="1">
      <c r="B39" s="95" t="s">
        <v>55</v>
      </c>
      <c r="C39" s="96">
        <f>SUM(C37:C38)</f>
        <v>0</v>
      </c>
      <c r="D39" s="66"/>
      <c r="E39" s="90"/>
      <c r="F39" s="90"/>
      <c r="G39" s="90"/>
      <c r="H39" s="90"/>
      <c r="I39" s="90"/>
      <c r="J39" s="90"/>
      <c r="K39" s="90"/>
      <c r="L39" s="90"/>
    </row>
    <row r="40" spans="1:12">
      <c r="A40" s="66"/>
      <c r="B40" s="66"/>
      <c r="C40" s="66"/>
      <c r="D40" s="90"/>
      <c r="E40" s="90"/>
      <c r="F40" s="90"/>
      <c r="G40" s="90"/>
      <c r="H40" s="90"/>
      <c r="I40" s="90"/>
      <c r="J40" s="90"/>
      <c r="K40" s="90"/>
    </row>
    <row r="41" spans="1:12" ht="15.75" thickBot="1">
      <c r="A41" s="196" t="s">
        <v>181</v>
      </c>
      <c r="B41" s="196"/>
      <c r="C41" s="196"/>
      <c r="D41" s="196"/>
      <c r="E41" s="196"/>
      <c r="F41" s="196"/>
      <c r="G41" s="196"/>
      <c r="H41" s="196"/>
      <c r="I41" s="196"/>
      <c r="J41" s="196"/>
      <c r="K41" s="196"/>
    </row>
    <row r="42" spans="1:12">
      <c r="B42" s="91" t="s">
        <v>179</v>
      </c>
      <c r="C42" s="97"/>
      <c r="D42" s="90"/>
      <c r="E42" s="90"/>
      <c r="F42" s="90"/>
      <c r="G42" s="90"/>
      <c r="H42" s="90"/>
      <c r="I42" s="90"/>
      <c r="J42" s="90"/>
      <c r="K42" s="90"/>
      <c r="L42" s="90"/>
    </row>
    <row r="43" spans="1:12" ht="15.75" thickBot="1">
      <c r="B43" s="93" t="s">
        <v>180</v>
      </c>
      <c r="C43" s="98"/>
      <c r="D43" s="90"/>
      <c r="E43" s="90"/>
      <c r="F43" s="90"/>
      <c r="G43" s="90"/>
      <c r="H43" s="90"/>
      <c r="I43" s="90"/>
      <c r="J43" s="90"/>
      <c r="K43" s="90"/>
      <c r="L43" s="90"/>
    </row>
    <row r="44" spans="1:12" ht="15.75" thickBot="1">
      <c r="B44" s="95" t="s">
        <v>55</v>
      </c>
      <c r="C44" s="96">
        <f>SUM(C42:C43)</f>
        <v>0</v>
      </c>
      <c r="D44" s="90"/>
      <c r="E44" s="90"/>
      <c r="F44" s="90"/>
      <c r="G44" s="90"/>
      <c r="H44" s="90"/>
      <c r="I44" s="90"/>
      <c r="J44" s="90"/>
      <c r="K44" s="90"/>
      <c r="L44" s="90"/>
    </row>
  </sheetData>
  <mergeCells count="3">
    <mergeCell ref="A35:J35"/>
    <mergeCell ref="A36:J36"/>
    <mergeCell ref="A41:K4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92115-AD31-4860-9407-05ECD8B0EF6E}">
  <dimension ref="A1:P38"/>
  <sheetViews>
    <sheetView workbookViewId="0"/>
  </sheetViews>
  <sheetFormatPr baseColWidth="10" defaultRowHeight="15"/>
  <cols>
    <col min="1" max="1" width="22.140625" customWidth="1"/>
    <col min="2" max="2" width="19.42578125" customWidth="1"/>
    <col min="3" max="3" width="16.42578125" bestFit="1" customWidth="1"/>
    <col min="4" max="4" width="14.5703125" bestFit="1" customWidth="1"/>
    <col min="5" max="5" width="16" customWidth="1"/>
    <col min="6" max="8" width="14.5703125" bestFit="1" customWidth="1"/>
    <col min="9" max="9" width="15.5703125" customWidth="1"/>
    <col min="10" max="13" width="14.5703125" bestFit="1" customWidth="1"/>
    <col min="14" max="14" width="16" customWidth="1"/>
    <col min="16" max="16" width="16.28515625" bestFit="1" customWidth="1"/>
    <col min="17" max="17" width="16.140625" bestFit="1" customWidth="1"/>
  </cols>
  <sheetData>
    <row r="1" spans="1:16" ht="18">
      <c r="A1" s="22" t="s">
        <v>189</v>
      </c>
    </row>
    <row r="3" spans="1:16" ht="18">
      <c r="A3" s="22" t="s">
        <v>16</v>
      </c>
    </row>
    <row r="5" spans="1:16">
      <c r="A5" s="221" t="s">
        <v>236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81"/>
      <c r="P5" s="81"/>
    </row>
    <row r="6" spans="1:16">
      <c r="A6" s="147" t="s">
        <v>190</v>
      </c>
      <c r="B6" s="148" t="s">
        <v>191</v>
      </c>
      <c r="C6" s="149" t="s">
        <v>192</v>
      </c>
      <c r="D6" s="149" t="s">
        <v>193</v>
      </c>
      <c r="E6" s="149" t="s">
        <v>194</v>
      </c>
      <c r="F6" s="149" t="s">
        <v>195</v>
      </c>
      <c r="G6" s="149" t="s">
        <v>196</v>
      </c>
      <c r="H6" s="149" t="s">
        <v>197</v>
      </c>
      <c r="I6" s="149" t="s">
        <v>198</v>
      </c>
      <c r="J6" s="149" t="s">
        <v>199</v>
      </c>
      <c r="K6" s="149" t="s">
        <v>200</v>
      </c>
      <c r="L6" s="149" t="s">
        <v>201</v>
      </c>
      <c r="M6" s="149" t="s">
        <v>202</v>
      </c>
      <c r="N6" s="150" t="s">
        <v>203</v>
      </c>
    </row>
    <row r="7" spans="1:16">
      <c r="A7" s="151" t="s">
        <v>204</v>
      </c>
      <c r="B7" s="151">
        <v>185565.33999999997</v>
      </c>
      <c r="C7" s="151">
        <v>182633.53</v>
      </c>
      <c r="D7" s="151">
        <v>206147.78</v>
      </c>
      <c r="E7" s="151">
        <v>181829.39</v>
      </c>
      <c r="F7" s="151">
        <v>194393.39</v>
      </c>
      <c r="G7" s="152">
        <v>190555.31</v>
      </c>
      <c r="H7" s="151">
        <v>201887.58</v>
      </c>
      <c r="I7" s="151">
        <v>196301.8</v>
      </c>
      <c r="J7" s="153">
        <v>183739.94</v>
      </c>
      <c r="K7" s="151">
        <v>195617.16</v>
      </c>
      <c r="L7" s="151">
        <v>211039.72</v>
      </c>
      <c r="M7" s="154">
        <v>216733.71</v>
      </c>
      <c r="N7" s="155">
        <v>2346444.65</v>
      </c>
    </row>
    <row r="8" spans="1:16">
      <c r="A8" s="151" t="s">
        <v>205</v>
      </c>
      <c r="B8" s="151">
        <v>633678.22000000009</v>
      </c>
      <c r="C8" s="151">
        <v>620631.16</v>
      </c>
      <c r="D8" s="151">
        <v>583438.4</v>
      </c>
      <c r="E8" s="151">
        <v>599220.04</v>
      </c>
      <c r="F8" s="151">
        <v>636602.57999999996</v>
      </c>
      <c r="G8" s="152">
        <v>623927.86</v>
      </c>
      <c r="H8" s="151">
        <v>662138.43999999994</v>
      </c>
      <c r="I8" s="151">
        <v>672516.3</v>
      </c>
      <c r="J8" s="153">
        <v>618715.92000000004</v>
      </c>
      <c r="K8" s="151">
        <v>575148.46</v>
      </c>
      <c r="L8" s="151">
        <v>676497.54</v>
      </c>
      <c r="M8" s="154">
        <v>661224.4</v>
      </c>
      <c r="N8" s="155">
        <v>7563739.3200000003</v>
      </c>
    </row>
    <row r="9" spans="1:16">
      <c r="A9" s="151" t="s">
        <v>206</v>
      </c>
      <c r="B9" s="151">
        <v>2311672.7989999996</v>
      </c>
      <c r="C9" s="151">
        <v>2377717.0640000002</v>
      </c>
      <c r="D9" s="151">
        <v>1913419.34</v>
      </c>
      <c r="E9" s="151">
        <v>2445222.9900000002</v>
      </c>
      <c r="F9" s="151">
        <v>2544204.11</v>
      </c>
      <c r="G9" s="152">
        <v>2584933.5299999998</v>
      </c>
      <c r="H9" s="151">
        <v>2809960.61</v>
      </c>
      <c r="I9" s="151">
        <v>2687196.42</v>
      </c>
      <c r="J9" s="153">
        <v>2421098.36</v>
      </c>
      <c r="K9" s="151">
        <v>1139950.01</v>
      </c>
      <c r="L9" s="151">
        <v>2254690.77</v>
      </c>
      <c r="M9" s="154">
        <v>2586091.81</v>
      </c>
      <c r="N9" s="155">
        <v>28076157.812999997</v>
      </c>
    </row>
    <row r="10" spans="1:16">
      <c r="A10" s="151" t="s">
        <v>207</v>
      </c>
      <c r="B10" s="151">
        <v>472514.7</v>
      </c>
      <c r="C10" s="151">
        <v>544900.5</v>
      </c>
      <c r="D10" s="151">
        <v>489005.55</v>
      </c>
      <c r="E10" s="151">
        <v>528275.85</v>
      </c>
      <c r="F10" s="151">
        <v>560354.4</v>
      </c>
      <c r="G10" s="152">
        <v>572697.44999999995</v>
      </c>
      <c r="H10" s="151">
        <v>512721.6</v>
      </c>
      <c r="I10" s="151">
        <v>445988.85</v>
      </c>
      <c r="J10" s="153">
        <v>514862</v>
      </c>
      <c r="K10" s="151">
        <v>213377.55</v>
      </c>
      <c r="L10" s="151">
        <v>474387.9</v>
      </c>
      <c r="M10" s="154">
        <v>515130</v>
      </c>
      <c r="N10" s="155">
        <v>5844216.3500000006</v>
      </c>
    </row>
    <row r="11" spans="1:16">
      <c r="A11" s="151" t="s">
        <v>237</v>
      </c>
      <c r="B11" s="151"/>
      <c r="C11" s="151"/>
      <c r="D11" s="151"/>
      <c r="E11" s="151"/>
      <c r="F11" s="151"/>
      <c r="G11" s="152"/>
      <c r="H11" s="151"/>
      <c r="I11" s="151"/>
      <c r="J11" s="156"/>
      <c r="K11" s="151"/>
      <c r="L11" s="151"/>
      <c r="M11" s="154"/>
      <c r="N11" s="155"/>
    </row>
    <row r="12" spans="1:16">
      <c r="A12" s="157" t="s">
        <v>208</v>
      </c>
      <c r="B12" s="157">
        <v>3603431.0589999999</v>
      </c>
      <c r="C12" s="157">
        <v>3725882.2540000002</v>
      </c>
      <c r="D12" s="157">
        <v>3192011.07</v>
      </c>
      <c r="E12" s="157">
        <v>3754548.2700000005</v>
      </c>
      <c r="F12" s="157">
        <v>3935554.48</v>
      </c>
      <c r="G12" s="158">
        <v>3972114.1499999994</v>
      </c>
      <c r="H12" s="157">
        <v>4186708.23</v>
      </c>
      <c r="I12" s="157">
        <v>4002003.37</v>
      </c>
      <c r="J12" s="159">
        <v>3738416.2199999997</v>
      </c>
      <c r="K12" s="157">
        <v>2124093.1799999997</v>
      </c>
      <c r="L12" s="157">
        <v>3616615.93</v>
      </c>
      <c r="M12" s="157">
        <v>3979179.92</v>
      </c>
      <c r="N12" s="160">
        <v>43830558.133000001</v>
      </c>
      <c r="O12" s="81"/>
      <c r="P12" s="81"/>
    </row>
    <row r="13" spans="1:16">
      <c r="A13" s="155" t="s">
        <v>209</v>
      </c>
      <c r="B13" s="155"/>
      <c r="C13" s="157"/>
      <c r="D13" s="157"/>
      <c r="E13" s="157"/>
      <c r="F13" s="157"/>
      <c r="G13" s="157"/>
      <c r="H13" s="157"/>
      <c r="I13" s="157"/>
      <c r="J13" s="157"/>
      <c r="K13" s="157">
        <v>-175361.19</v>
      </c>
      <c r="L13" s="157"/>
      <c r="M13" s="161"/>
      <c r="N13" s="155">
        <v>-175361.19</v>
      </c>
    </row>
    <row r="14" spans="1:16">
      <c r="A14" s="147" t="s">
        <v>10</v>
      </c>
      <c r="B14" s="162">
        <v>3603431.0589999999</v>
      </c>
      <c r="C14" s="162">
        <v>3725882.2540000002</v>
      </c>
      <c r="D14" s="162">
        <v>3192011.07</v>
      </c>
      <c r="E14" s="162">
        <v>3754548.2700000005</v>
      </c>
      <c r="F14" s="162">
        <v>3935554.48</v>
      </c>
      <c r="G14" s="162">
        <v>3972114.1499999994</v>
      </c>
      <c r="H14" s="162">
        <v>4186708.23</v>
      </c>
      <c r="I14" s="162">
        <v>4002003.37</v>
      </c>
      <c r="J14" s="162">
        <v>3738416.2199999997</v>
      </c>
      <c r="K14" s="162">
        <v>1948731.9899999998</v>
      </c>
      <c r="L14" s="162">
        <v>3616615.93</v>
      </c>
      <c r="M14" s="162">
        <v>3979179.92</v>
      </c>
      <c r="N14" s="163">
        <v>43655196.943000004</v>
      </c>
    </row>
    <row r="15" spans="1:16"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pans="1:16"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</row>
    <row r="17" spans="1:14">
      <c r="A17" s="82" t="s">
        <v>210</v>
      </c>
      <c r="B17" s="83">
        <v>45003220</v>
      </c>
      <c r="C17" s="84"/>
    </row>
    <row r="18" spans="1:14">
      <c r="A18" s="82" t="s">
        <v>211</v>
      </c>
      <c r="B18" s="83"/>
      <c r="C18" s="84"/>
    </row>
    <row r="22" spans="1:14" ht="18">
      <c r="A22" s="22" t="s">
        <v>17</v>
      </c>
    </row>
    <row r="24" spans="1:14" ht="15.75" customHeight="1">
      <c r="A24" s="222" t="s">
        <v>212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4"/>
    </row>
    <row r="25" spans="1:14" ht="15.75" customHeight="1">
      <c r="A25" s="222" t="s">
        <v>238</v>
      </c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4"/>
    </row>
    <row r="26" spans="1:14" ht="15.75">
      <c r="A26" s="164" t="s">
        <v>190</v>
      </c>
      <c r="B26" s="165">
        <v>44136</v>
      </c>
      <c r="C26" s="166">
        <v>44166</v>
      </c>
      <c r="D26" s="167" t="s">
        <v>193</v>
      </c>
      <c r="E26" s="167" t="s">
        <v>194</v>
      </c>
      <c r="F26" s="166" t="s">
        <v>195</v>
      </c>
      <c r="G26" s="166" t="s">
        <v>196</v>
      </c>
      <c r="H26" s="166" t="s">
        <v>197</v>
      </c>
      <c r="I26" s="166" t="s">
        <v>198</v>
      </c>
      <c r="J26" s="166" t="s">
        <v>199</v>
      </c>
      <c r="K26" s="166" t="s">
        <v>200</v>
      </c>
      <c r="L26" s="166" t="s">
        <v>201</v>
      </c>
      <c r="M26" s="166" t="s">
        <v>202</v>
      </c>
      <c r="N26" s="167" t="s">
        <v>10</v>
      </c>
    </row>
    <row r="27" spans="1:14" ht="15.75">
      <c r="A27" s="168" t="s">
        <v>213</v>
      </c>
      <c r="B27" s="168">
        <v>354844.65</v>
      </c>
      <c r="C27" s="168">
        <v>302385.91999999998</v>
      </c>
      <c r="D27" s="168">
        <v>283003.45</v>
      </c>
      <c r="E27" s="168">
        <v>386399.5</v>
      </c>
      <c r="F27" s="168">
        <v>403279.91000000009</v>
      </c>
      <c r="G27" s="168">
        <v>402802.64</v>
      </c>
      <c r="H27" s="168">
        <v>413640.59</v>
      </c>
      <c r="I27" s="169">
        <v>390010.18999999994</v>
      </c>
      <c r="J27" s="169">
        <v>378086.9</v>
      </c>
      <c r="K27" s="169">
        <v>105388.82</v>
      </c>
      <c r="L27" s="169">
        <v>416046.79999999993</v>
      </c>
      <c r="M27" s="169">
        <v>405865.66</v>
      </c>
      <c r="N27" s="168">
        <v>4241755.0299999993</v>
      </c>
    </row>
    <row r="28" spans="1:14" ht="15.75">
      <c r="A28" s="168" t="s">
        <v>214</v>
      </c>
      <c r="B28" s="168">
        <v>43317.75</v>
      </c>
      <c r="C28" s="168">
        <v>36734.79</v>
      </c>
      <c r="D28" s="168">
        <v>34149.11</v>
      </c>
      <c r="E28" s="168">
        <v>47040.74</v>
      </c>
      <c r="F28" s="168">
        <v>49020.974999999999</v>
      </c>
      <c r="G28" s="168">
        <v>48994.22</v>
      </c>
      <c r="H28" s="168">
        <v>50211.8</v>
      </c>
      <c r="I28" s="169">
        <v>47646.18</v>
      </c>
      <c r="J28" s="169">
        <v>45849.915000000001</v>
      </c>
      <c r="K28" s="169">
        <v>12918.39</v>
      </c>
      <c r="L28" s="169">
        <v>51298.92</v>
      </c>
      <c r="M28" s="169">
        <v>49743.5</v>
      </c>
      <c r="N28" s="168">
        <v>516926.29</v>
      </c>
    </row>
    <row r="29" spans="1:14" ht="15.75">
      <c r="A29" s="170" t="s">
        <v>208</v>
      </c>
      <c r="B29" s="170">
        <v>398162.4</v>
      </c>
      <c r="C29" s="170">
        <v>339120.70999999996</v>
      </c>
      <c r="D29" s="170">
        <v>317152.56</v>
      </c>
      <c r="E29" s="170">
        <v>433440.24</v>
      </c>
      <c r="F29" s="170">
        <v>452300.88500000007</v>
      </c>
      <c r="G29" s="170">
        <v>451796.86</v>
      </c>
      <c r="H29" s="170">
        <v>463852.39</v>
      </c>
      <c r="I29" s="171">
        <v>437656.36999999994</v>
      </c>
      <c r="J29" s="171">
        <v>423936.815</v>
      </c>
      <c r="K29" s="171">
        <v>118307.21</v>
      </c>
      <c r="L29" s="171">
        <v>467345.71999999991</v>
      </c>
      <c r="M29" s="171">
        <v>455609.16</v>
      </c>
      <c r="N29" s="168">
        <v>4758681.3199999994</v>
      </c>
    </row>
    <row r="30" spans="1:14" ht="15.75">
      <c r="A30" s="172" t="s">
        <v>215</v>
      </c>
      <c r="B30" s="168"/>
      <c r="C30" s="170"/>
      <c r="D30" s="170"/>
      <c r="E30" s="168"/>
      <c r="F30" s="173"/>
      <c r="G30" s="170"/>
      <c r="H30" s="173"/>
      <c r="I30" s="174"/>
      <c r="J30" s="174"/>
      <c r="K30" s="171"/>
      <c r="L30" s="174"/>
      <c r="M30" s="174"/>
      <c r="N30" s="170"/>
    </row>
    <row r="31" spans="1:14" ht="15.75">
      <c r="A31" s="172" t="s">
        <v>209</v>
      </c>
      <c r="B31" s="175">
        <v>-499.73</v>
      </c>
      <c r="C31" s="172">
        <v>-27.69</v>
      </c>
      <c r="D31" s="168">
        <v>-170.87</v>
      </c>
      <c r="E31" s="168"/>
      <c r="F31" s="168"/>
      <c r="G31" s="168">
        <v>-99.28</v>
      </c>
      <c r="H31" s="170">
        <v>-394.5</v>
      </c>
      <c r="I31" s="171">
        <v>-289.72000000000003</v>
      </c>
      <c r="J31" s="171">
        <v>-56.28</v>
      </c>
      <c r="K31" s="169"/>
      <c r="L31" s="171">
        <v>-234.345</v>
      </c>
      <c r="M31" s="171">
        <v>-197.95</v>
      </c>
      <c r="N31" s="172">
        <v>-1470.6350000000002</v>
      </c>
    </row>
    <row r="32" spans="1:14" ht="15.75">
      <c r="A32" s="164" t="s">
        <v>10</v>
      </c>
      <c r="B32" s="176">
        <v>397662.67000000004</v>
      </c>
      <c r="C32" s="177">
        <v>339093.01999999996</v>
      </c>
      <c r="D32" s="177">
        <v>316981.69</v>
      </c>
      <c r="E32" s="177">
        <v>433440.24</v>
      </c>
      <c r="F32" s="177">
        <v>452300.88500000007</v>
      </c>
      <c r="G32" s="177">
        <v>451697.57999999996</v>
      </c>
      <c r="H32" s="177">
        <v>463457.89</v>
      </c>
      <c r="I32" s="177">
        <v>437366.64999999997</v>
      </c>
      <c r="J32" s="177">
        <v>423880.53499999997</v>
      </c>
      <c r="K32" s="177">
        <v>118307.21</v>
      </c>
      <c r="L32" s="177">
        <v>467111.37499999994</v>
      </c>
      <c r="M32" s="177">
        <v>455411.20999999996</v>
      </c>
      <c r="N32" s="177">
        <v>4756710.9550000001</v>
      </c>
    </row>
    <row r="33" spans="1:16" ht="15.75">
      <c r="A33" s="178"/>
      <c r="B33" s="178"/>
      <c r="I33" s="173"/>
      <c r="J33" s="179"/>
      <c r="K33" s="173"/>
      <c r="L33" s="179"/>
      <c r="M33" s="179"/>
      <c r="N33" s="173"/>
      <c r="O33" s="85"/>
      <c r="P33" s="85"/>
    </row>
    <row r="34" spans="1:16" ht="15.75">
      <c r="A34" s="180" t="s">
        <v>239</v>
      </c>
      <c r="B34" s="181"/>
      <c r="C34" s="182">
        <v>3673250</v>
      </c>
      <c r="K34" s="183"/>
      <c r="L34" s="184"/>
      <c r="M34" s="184"/>
      <c r="N34" s="183"/>
      <c r="O34" s="86"/>
      <c r="P34" s="86"/>
    </row>
    <row r="35" spans="1:16" ht="15.75">
      <c r="A35" s="180" t="s">
        <v>211</v>
      </c>
      <c r="B35" s="181"/>
      <c r="C35" s="182"/>
      <c r="K35" s="183"/>
      <c r="L35" s="184"/>
      <c r="M35" s="184"/>
      <c r="N35" s="183"/>
      <c r="O35" s="86"/>
      <c r="P35" s="86"/>
    </row>
    <row r="36" spans="1:16" ht="15.75">
      <c r="A36" s="173"/>
      <c r="B36" s="173"/>
      <c r="C36" s="182"/>
      <c r="K36" s="173"/>
      <c r="L36" s="179"/>
      <c r="M36" s="179"/>
      <c r="N36" s="173"/>
    </row>
    <row r="37" spans="1:16" ht="15.75">
      <c r="A37" s="185" t="s">
        <v>240</v>
      </c>
      <c r="B37" s="219">
        <v>1150000</v>
      </c>
      <c r="C37" s="182">
        <v>4823250</v>
      </c>
      <c r="K37" s="173"/>
      <c r="L37" s="179"/>
      <c r="M37" s="179"/>
      <c r="N37" s="173"/>
    </row>
    <row r="38" spans="1:16" ht="15.75">
      <c r="A38" s="186" t="s">
        <v>211</v>
      </c>
      <c r="B38" s="220"/>
      <c r="C38" s="182"/>
      <c r="K38" s="173"/>
      <c r="L38" s="179"/>
      <c r="M38" s="179"/>
      <c r="N38" s="173"/>
    </row>
  </sheetData>
  <mergeCells count="4">
    <mergeCell ref="B37:B38"/>
    <mergeCell ref="A5:N5"/>
    <mergeCell ref="A24:N24"/>
    <mergeCell ref="A25:N25"/>
  </mergeCells>
  <conditionalFormatting sqref="C35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22"/>
  <sheetViews>
    <sheetView zoomScaleNormal="100" workbookViewId="0">
      <selection activeCell="B1" sqref="B1"/>
    </sheetView>
  </sheetViews>
  <sheetFormatPr baseColWidth="10" defaultRowHeight="15"/>
  <cols>
    <col min="1" max="1" width="1.85546875" style="43" customWidth="1"/>
    <col min="2" max="2" width="16.5703125" style="43" customWidth="1"/>
    <col min="3" max="3" width="23.7109375" style="43" customWidth="1"/>
    <col min="4" max="4" width="12" style="43" customWidth="1"/>
    <col min="5" max="5" width="25.7109375" style="43" customWidth="1"/>
    <col min="6" max="8" width="12" style="43" customWidth="1"/>
    <col min="9" max="9" width="14" style="43" customWidth="1"/>
    <col min="10" max="14" width="12" style="43" customWidth="1"/>
    <col min="15" max="15" width="20.85546875" style="43" customWidth="1"/>
    <col min="16" max="1024" width="12" style="43" customWidth="1"/>
  </cols>
  <sheetData>
    <row r="1" spans="2:14" ht="20.25" customHeight="1"/>
    <row r="2" spans="2:14" ht="18" customHeight="1"/>
    <row r="3" spans="2:14" ht="21.75" customHeight="1">
      <c r="B3" s="189" t="s">
        <v>137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5" spans="2:14" ht="19.5" customHeight="1">
      <c r="B5" s="190" t="s">
        <v>171</v>
      </c>
      <c r="C5" s="190"/>
      <c r="D5" s="190"/>
      <c r="E5" s="190"/>
      <c r="F5" s="190"/>
      <c r="G5" s="190"/>
    </row>
    <row r="6" spans="2:14" ht="6.75" customHeight="1"/>
    <row r="7" spans="2:14">
      <c r="B7" s="188" t="s">
        <v>0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</row>
    <row r="8" spans="2:14">
      <c r="B8" s="43" t="s">
        <v>172</v>
      </c>
    </row>
    <row r="10" spans="2:14" ht="24.75">
      <c r="B10" s="44" t="s">
        <v>173</v>
      </c>
      <c r="C10" s="44" t="s">
        <v>216</v>
      </c>
    </row>
    <row r="11" spans="2:14">
      <c r="B11" s="45" t="s">
        <v>139</v>
      </c>
      <c r="C11" s="46">
        <v>12338</v>
      </c>
    </row>
    <row r="12" spans="2:14">
      <c r="B12" s="45" t="s">
        <v>5</v>
      </c>
      <c r="C12" s="46">
        <v>1124</v>
      </c>
    </row>
    <row r="13" spans="2:14">
      <c r="B13" s="45" t="s">
        <v>140</v>
      </c>
      <c r="C13" s="46">
        <v>19521</v>
      </c>
    </row>
    <row r="14" spans="2:14">
      <c r="B14" s="45" t="s">
        <v>141</v>
      </c>
      <c r="C14" s="46">
        <v>8666</v>
      </c>
    </row>
    <row r="15" spans="2:14">
      <c r="B15" s="45" t="s">
        <v>6</v>
      </c>
      <c r="C15" s="46">
        <v>18424</v>
      </c>
    </row>
    <row r="16" spans="2:14">
      <c r="B16" s="45" t="s">
        <v>7</v>
      </c>
      <c r="C16" s="46">
        <v>8249</v>
      </c>
    </row>
    <row r="17" spans="2:14">
      <c r="B17" s="45" t="s">
        <v>142</v>
      </c>
      <c r="C17" s="46">
        <v>10169</v>
      </c>
    </row>
    <row r="18" spans="2:14" ht="26.25">
      <c r="B18" s="87" t="s">
        <v>149</v>
      </c>
      <c r="C18" s="46">
        <v>3531</v>
      </c>
    </row>
    <row r="19" spans="2:14">
      <c r="B19" s="45" t="s">
        <v>8</v>
      </c>
      <c r="C19" s="46">
        <v>632</v>
      </c>
    </row>
    <row r="20" spans="2:14">
      <c r="B20" s="45" t="s">
        <v>143</v>
      </c>
      <c r="C20" s="46">
        <v>34974</v>
      </c>
    </row>
    <row r="21" spans="2:14">
      <c r="B21" s="45" t="s">
        <v>9</v>
      </c>
      <c r="C21" s="46">
        <v>29545</v>
      </c>
    </row>
    <row r="22" spans="2:14">
      <c r="B22" s="48" t="s">
        <v>10</v>
      </c>
      <c r="C22" s="49">
        <f>SUM(C11:C21)</f>
        <v>147173</v>
      </c>
    </row>
    <row r="24" spans="2:14">
      <c r="B24" s="188" t="s">
        <v>91</v>
      </c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</row>
    <row r="25" spans="2:14">
      <c r="B25" s="43" t="s">
        <v>172</v>
      </c>
    </row>
    <row r="27" spans="2:14" ht="24.75">
      <c r="B27" s="44" t="s">
        <v>173</v>
      </c>
      <c r="C27" s="44" t="s">
        <v>217</v>
      </c>
    </row>
    <row r="28" spans="2:14">
      <c r="B28" s="45" t="s">
        <v>139</v>
      </c>
      <c r="C28" s="45">
        <v>4913.25</v>
      </c>
    </row>
    <row r="29" spans="2:14">
      <c r="B29" s="45" t="s">
        <v>5</v>
      </c>
      <c r="C29" s="45">
        <v>823.75</v>
      </c>
    </row>
    <row r="30" spans="2:14">
      <c r="B30" s="45" t="s">
        <v>140</v>
      </c>
      <c r="C30" s="45">
        <v>8345.5</v>
      </c>
    </row>
    <row r="31" spans="2:14">
      <c r="B31" s="45" t="s">
        <v>141</v>
      </c>
      <c r="C31" s="45">
        <v>4038</v>
      </c>
    </row>
    <row r="32" spans="2:14">
      <c r="B32" s="45" t="s">
        <v>6</v>
      </c>
      <c r="C32" s="45">
        <v>7547.5</v>
      </c>
    </row>
    <row r="33" spans="2:14">
      <c r="B33" s="45" t="s">
        <v>7</v>
      </c>
      <c r="C33" s="45">
        <v>3663</v>
      </c>
    </row>
    <row r="34" spans="2:14">
      <c r="B34" s="45" t="s">
        <v>142</v>
      </c>
      <c r="C34" s="45">
        <v>4347</v>
      </c>
    </row>
    <row r="35" spans="2:14" ht="26.25">
      <c r="B35" s="87" t="s">
        <v>149</v>
      </c>
      <c r="C35" s="45">
        <v>1091</v>
      </c>
    </row>
    <row r="36" spans="2:14">
      <c r="B36" s="45" t="s">
        <v>8</v>
      </c>
      <c r="C36" s="45">
        <v>636</v>
      </c>
    </row>
    <row r="37" spans="2:14">
      <c r="B37" s="45" t="s">
        <v>143</v>
      </c>
      <c r="C37" s="45">
        <v>14364.25</v>
      </c>
    </row>
    <row r="38" spans="2:14">
      <c r="B38" s="45" t="s">
        <v>9</v>
      </c>
      <c r="C38" s="45">
        <v>12690.75</v>
      </c>
    </row>
    <row r="39" spans="2:14">
      <c r="B39" s="48" t="s">
        <v>10</v>
      </c>
      <c r="C39" s="48">
        <f>SUM(C28:C38)</f>
        <v>62460</v>
      </c>
    </row>
    <row r="41" spans="2:14">
      <c r="B41" s="188" t="s">
        <v>93</v>
      </c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</row>
    <row r="42" spans="2:14">
      <c r="B42" s="43" t="s">
        <v>172</v>
      </c>
    </row>
    <row r="44" spans="2:14" ht="24.75">
      <c r="B44" s="44" t="s">
        <v>173</v>
      </c>
      <c r="C44" s="44" t="s">
        <v>223</v>
      </c>
    </row>
    <row r="45" spans="2:14">
      <c r="B45" s="45" t="s">
        <v>139</v>
      </c>
      <c r="C45" s="50">
        <v>722790</v>
      </c>
    </row>
    <row r="46" spans="2:14">
      <c r="B46" s="45" t="s">
        <v>5</v>
      </c>
      <c r="C46" s="50">
        <v>119680</v>
      </c>
    </row>
    <row r="47" spans="2:14">
      <c r="B47" s="45" t="s">
        <v>140</v>
      </c>
      <c r="C47" s="50">
        <v>1228510</v>
      </c>
    </row>
    <row r="48" spans="2:14">
      <c r="B48" s="45" t="s">
        <v>141</v>
      </c>
      <c r="C48" s="50">
        <v>591310</v>
      </c>
    </row>
    <row r="49" spans="2:15">
      <c r="B49" s="45" t="s">
        <v>6</v>
      </c>
      <c r="C49" s="50">
        <v>1099530</v>
      </c>
    </row>
    <row r="50" spans="2:15">
      <c r="B50" s="45" t="s">
        <v>7</v>
      </c>
      <c r="C50" s="50">
        <v>534120</v>
      </c>
    </row>
    <row r="51" spans="2:15">
      <c r="B51" s="45" t="s">
        <v>142</v>
      </c>
      <c r="C51" s="50">
        <v>640435</v>
      </c>
    </row>
    <row r="52" spans="2:15" ht="26.25">
      <c r="B52" s="87" t="s">
        <v>149</v>
      </c>
      <c r="C52" s="50">
        <v>160080</v>
      </c>
    </row>
    <row r="53" spans="2:15">
      <c r="B53" s="45" t="s">
        <v>8</v>
      </c>
      <c r="C53" s="50">
        <v>91840</v>
      </c>
    </row>
    <row r="54" spans="2:15">
      <c r="B54" s="45" t="s">
        <v>143</v>
      </c>
      <c r="C54" s="50">
        <v>2113542.5</v>
      </c>
    </row>
    <row r="55" spans="2:15">
      <c r="B55" s="45" t="s">
        <v>9</v>
      </c>
      <c r="C55" s="50">
        <v>1862872.5</v>
      </c>
      <c r="O55" s="51"/>
    </row>
    <row r="56" spans="2:15">
      <c r="B56" s="48" t="s">
        <v>10</v>
      </c>
      <c r="C56" s="48">
        <f>SUM(C45:C55)</f>
        <v>9164710</v>
      </c>
      <c r="O56" s="51"/>
    </row>
    <row r="58" spans="2:15">
      <c r="B58" s="43" t="s">
        <v>95</v>
      </c>
    </row>
    <row r="60" spans="2:15">
      <c r="B60" s="52" t="s">
        <v>173</v>
      </c>
      <c r="C60" s="187" t="s">
        <v>224</v>
      </c>
      <c r="D60" s="187"/>
      <c r="E60" s="187"/>
    </row>
    <row r="61" spans="2:15">
      <c r="B61" s="44"/>
      <c r="C61" s="44" t="s">
        <v>150</v>
      </c>
      <c r="D61" s="44" t="s">
        <v>151</v>
      </c>
      <c r="E61" s="44" t="s">
        <v>174</v>
      </c>
    </row>
    <row r="62" spans="2:15">
      <c r="B62" s="48" t="s">
        <v>139</v>
      </c>
      <c r="C62" s="46">
        <v>287</v>
      </c>
      <c r="D62" s="46">
        <v>364</v>
      </c>
      <c r="E62" s="49">
        <f t="shared" ref="E62:E73" si="0">SUM(C62:D62)</f>
        <v>651</v>
      </c>
    </row>
    <row r="63" spans="2:15">
      <c r="B63" s="48" t="s">
        <v>5</v>
      </c>
      <c r="C63" s="46">
        <v>24</v>
      </c>
      <c r="D63" s="46">
        <v>26</v>
      </c>
      <c r="E63" s="49">
        <f t="shared" si="0"/>
        <v>50</v>
      </c>
    </row>
    <row r="64" spans="2:15">
      <c r="B64" s="48" t="s">
        <v>140</v>
      </c>
      <c r="C64" s="46">
        <v>407</v>
      </c>
      <c r="D64" s="46">
        <v>459</v>
      </c>
      <c r="E64" s="49">
        <f t="shared" si="0"/>
        <v>866</v>
      </c>
    </row>
    <row r="65" spans="2:14">
      <c r="B65" s="48" t="s">
        <v>141</v>
      </c>
      <c r="C65" s="46">
        <v>320</v>
      </c>
      <c r="D65" s="46">
        <v>351</v>
      </c>
      <c r="E65" s="49">
        <f t="shared" si="0"/>
        <v>671</v>
      </c>
    </row>
    <row r="66" spans="2:14">
      <c r="B66" s="48" t="s">
        <v>6</v>
      </c>
      <c r="C66" s="46">
        <v>440</v>
      </c>
      <c r="D66" s="46">
        <v>554</v>
      </c>
      <c r="E66" s="49">
        <f t="shared" si="0"/>
        <v>994</v>
      </c>
    </row>
    <row r="67" spans="2:14">
      <c r="B67" s="48" t="s">
        <v>7</v>
      </c>
      <c r="C67" s="46">
        <v>202</v>
      </c>
      <c r="D67" s="46">
        <v>272</v>
      </c>
      <c r="E67" s="49">
        <f t="shared" si="0"/>
        <v>474</v>
      </c>
    </row>
    <row r="68" spans="2:14">
      <c r="B68" s="48" t="s">
        <v>142</v>
      </c>
      <c r="C68" s="46">
        <v>176</v>
      </c>
      <c r="D68" s="46">
        <v>244</v>
      </c>
      <c r="E68" s="49">
        <f t="shared" si="0"/>
        <v>420</v>
      </c>
    </row>
    <row r="69" spans="2:14" ht="26.25">
      <c r="B69" s="53" t="s">
        <v>149</v>
      </c>
      <c r="C69" s="46">
        <v>84</v>
      </c>
      <c r="D69" s="46">
        <v>134</v>
      </c>
      <c r="E69" s="49">
        <f t="shared" si="0"/>
        <v>218</v>
      </c>
    </row>
    <row r="70" spans="2:14">
      <c r="B70" s="48" t="s">
        <v>8</v>
      </c>
      <c r="C70" s="46">
        <v>27</v>
      </c>
      <c r="D70" s="46">
        <v>39</v>
      </c>
      <c r="E70" s="49">
        <f t="shared" si="0"/>
        <v>66</v>
      </c>
    </row>
    <row r="71" spans="2:14">
      <c r="B71" s="48" t="s">
        <v>143</v>
      </c>
      <c r="C71" s="46">
        <v>836</v>
      </c>
      <c r="D71" s="46">
        <v>858</v>
      </c>
      <c r="E71" s="49">
        <f t="shared" si="0"/>
        <v>1694</v>
      </c>
    </row>
    <row r="72" spans="2:14">
      <c r="B72" s="48" t="s">
        <v>9</v>
      </c>
      <c r="C72" s="46">
        <v>927</v>
      </c>
      <c r="D72" s="46">
        <v>1272</v>
      </c>
      <c r="E72" s="49">
        <f t="shared" si="0"/>
        <v>2199</v>
      </c>
    </row>
    <row r="73" spans="2:14">
      <c r="B73" s="48" t="s">
        <v>10</v>
      </c>
      <c r="C73" s="49">
        <f>SUM(C62:C72)</f>
        <v>3730</v>
      </c>
      <c r="D73" s="49">
        <f>SUM(D62:D72)</f>
        <v>4573</v>
      </c>
      <c r="E73" s="49">
        <f t="shared" si="0"/>
        <v>8303</v>
      </c>
    </row>
    <row r="75" spans="2:14">
      <c r="B75" s="188" t="s">
        <v>111</v>
      </c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</row>
    <row r="76" spans="2:14">
      <c r="B76" s="43" t="s">
        <v>175</v>
      </c>
    </row>
    <row r="78" spans="2:14" ht="38.25">
      <c r="B78" s="52" t="s">
        <v>173</v>
      </c>
      <c r="C78" s="54" t="s">
        <v>52</v>
      </c>
      <c r="D78" s="54" t="s">
        <v>152</v>
      </c>
      <c r="E78" s="54" t="s">
        <v>153</v>
      </c>
      <c r="F78" s="54" t="s">
        <v>100</v>
      </c>
      <c r="G78" s="54" t="s">
        <v>54</v>
      </c>
      <c r="H78" s="54" t="s">
        <v>53</v>
      </c>
      <c r="I78" s="54" t="s">
        <v>154</v>
      </c>
      <c r="J78" s="55" t="s">
        <v>155</v>
      </c>
    </row>
    <row r="79" spans="2:14">
      <c r="B79" s="45" t="s">
        <v>139</v>
      </c>
      <c r="C79" s="56">
        <v>3158</v>
      </c>
      <c r="D79" s="56">
        <v>208</v>
      </c>
      <c r="E79" s="56">
        <v>0</v>
      </c>
      <c r="F79" s="56">
        <v>1</v>
      </c>
      <c r="G79" s="56">
        <v>9406</v>
      </c>
      <c r="H79" s="56">
        <v>105</v>
      </c>
      <c r="I79" s="56">
        <v>6515</v>
      </c>
      <c r="J79" s="57">
        <f t="shared" ref="J79:J89" si="1">SUM(C79:I79)</f>
        <v>19393</v>
      </c>
    </row>
    <row r="80" spans="2:14">
      <c r="B80" s="45" t="s">
        <v>5</v>
      </c>
      <c r="C80" s="56">
        <v>723</v>
      </c>
      <c r="D80" s="56">
        <v>0</v>
      </c>
      <c r="E80" s="56">
        <v>2</v>
      </c>
      <c r="F80" s="56">
        <v>0</v>
      </c>
      <c r="G80" s="56">
        <v>1344</v>
      </c>
      <c r="H80" s="56">
        <v>0</v>
      </c>
      <c r="I80" s="56">
        <v>16</v>
      </c>
      <c r="J80" s="57">
        <f t="shared" si="1"/>
        <v>2085</v>
      </c>
    </row>
    <row r="81" spans="2:14">
      <c r="B81" s="45" t="s">
        <v>140</v>
      </c>
      <c r="C81" s="56">
        <v>11533</v>
      </c>
      <c r="D81" s="56">
        <v>12044</v>
      </c>
      <c r="E81" s="56">
        <v>65</v>
      </c>
      <c r="F81" s="56">
        <v>2</v>
      </c>
      <c r="G81" s="56">
        <v>21292</v>
      </c>
      <c r="H81" s="56">
        <v>424</v>
      </c>
      <c r="I81" s="56">
        <v>2321</v>
      </c>
      <c r="J81" s="57">
        <f t="shared" si="1"/>
        <v>47681</v>
      </c>
    </row>
    <row r="82" spans="2:14">
      <c r="B82" s="45" t="s">
        <v>141</v>
      </c>
      <c r="C82" s="56">
        <v>5808</v>
      </c>
      <c r="D82" s="56">
        <v>361</v>
      </c>
      <c r="E82" s="56">
        <v>0</v>
      </c>
      <c r="F82" s="56">
        <v>0</v>
      </c>
      <c r="G82" s="56">
        <v>11730</v>
      </c>
      <c r="H82" s="56">
        <v>440</v>
      </c>
      <c r="I82" s="56">
        <v>351</v>
      </c>
      <c r="J82" s="57">
        <f t="shared" si="1"/>
        <v>18690</v>
      </c>
    </row>
    <row r="83" spans="2:14">
      <c r="B83" s="45" t="s">
        <v>6</v>
      </c>
      <c r="C83" s="56">
        <v>8281</v>
      </c>
      <c r="D83" s="56">
        <v>8612</v>
      </c>
      <c r="E83" s="56">
        <v>1</v>
      </c>
      <c r="F83" s="56">
        <v>0</v>
      </c>
      <c r="G83" s="56">
        <v>18977</v>
      </c>
      <c r="H83" s="56">
        <v>414</v>
      </c>
      <c r="I83" s="56">
        <v>1699</v>
      </c>
      <c r="J83" s="57">
        <f t="shared" si="1"/>
        <v>37984</v>
      </c>
    </row>
    <row r="84" spans="2:14">
      <c r="B84" s="45" t="s">
        <v>7</v>
      </c>
      <c r="C84" s="56">
        <v>4110</v>
      </c>
      <c r="D84" s="56">
        <v>121</v>
      </c>
      <c r="E84" s="56">
        <v>0</v>
      </c>
      <c r="F84" s="56">
        <v>0</v>
      </c>
      <c r="G84" s="56">
        <v>7038</v>
      </c>
      <c r="H84" s="56">
        <v>292</v>
      </c>
      <c r="I84" s="56">
        <v>123</v>
      </c>
      <c r="J84" s="57">
        <f t="shared" si="1"/>
        <v>11684</v>
      </c>
    </row>
    <row r="85" spans="2:14">
      <c r="B85" s="45" t="s">
        <v>142</v>
      </c>
      <c r="C85" s="56">
        <v>4640</v>
      </c>
      <c r="D85" s="56">
        <v>284</v>
      </c>
      <c r="E85" s="56">
        <v>0</v>
      </c>
      <c r="F85" s="56">
        <v>0</v>
      </c>
      <c r="G85" s="56">
        <v>9200</v>
      </c>
      <c r="H85" s="56">
        <v>188</v>
      </c>
      <c r="I85" s="56">
        <v>149</v>
      </c>
      <c r="J85" s="57">
        <f t="shared" si="1"/>
        <v>14461</v>
      </c>
    </row>
    <row r="86" spans="2:14" ht="26.25">
      <c r="B86" s="87" t="s">
        <v>149</v>
      </c>
      <c r="C86" s="56">
        <v>4187</v>
      </c>
      <c r="D86" s="56">
        <v>122</v>
      </c>
      <c r="E86" s="56">
        <v>0</v>
      </c>
      <c r="F86" s="56">
        <v>0</v>
      </c>
      <c r="G86" s="56">
        <v>5164</v>
      </c>
      <c r="H86" s="56">
        <v>320</v>
      </c>
      <c r="I86" s="56">
        <v>142</v>
      </c>
      <c r="J86" s="57">
        <f t="shared" si="1"/>
        <v>9935</v>
      </c>
    </row>
    <row r="87" spans="2:14">
      <c r="B87" s="45" t="s">
        <v>8</v>
      </c>
      <c r="C87" s="56">
        <v>332</v>
      </c>
      <c r="D87" s="56">
        <v>1</v>
      </c>
      <c r="E87" s="56">
        <v>0</v>
      </c>
      <c r="F87" s="56">
        <v>0</v>
      </c>
      <c r="G87" s="56">
        <v>629</v>
      </c>
      <c r="H87" s="56">
        <v>0</v>
      </c>
      <c r="I87" s="56">
        <v>13</v>
      </c>
      <c r="J87" s="57">
        <f t="shared" si="1"/>
        <v>975</v>
      </c>
    </row>
    <row r="88" spans="2:14">
      <c r="B88" s="45" t="s">
        <v>143</v>
      </c>
      <c r="C88" s="56">
        <v>14081</v>
      </c>
      <c r="D88" s="56">
        <v>8219</v>
      </c>
      <c r="E88" s="56">
        <v>64</v>
      </c>
      <c r="F88" s="56">
        <v>0</v>
      </c>
      <c r="G88" s="56">
        <v>37987</v>
      </c>
      <c r="H88" s="56">
        <v>538</v>
      </c>
      <c r="I88" s="56">
        <v>1062</v>
      </c>
      <c r="J88" s="57">
        <f t="shared" si="1"/>
        <v>61951</v>
      </c>
    </row>
    <row r="89" spans="2:14">
      <c r="B89" s="45" t="s">
        <v>9</v>
      </c>
      <c r="C89" s="56">
        <v>11023</v>
      </c>
      <c r="D89" s="56">
        <v>984</v>
      </c>
      <c r="E89" s="56">
        <v>205</v>
      </c>
      <c r="F89" s="56">
        <v>10</v>
      </c>
      <c r="G89" s="56">
        <v>30105</v>
      </c>
      <c r="H89" s="56">
        <v>474</v>
      </c>
      <c r="I89" s="56">
        <v>293</v>
      </c>
      <c r="J89" s="57">
        <f t="shared" si="1"/>
        <v>43094</v>
      </c>
    </row>
    <row r="90" spans="2:14">
      <c r="B90" s="48" t="s">
        <v>10</v>
      </c>
      <c r="C90" s="57">
        <f t="shared" ref="C90:J90" si="2">SUM(C79:C89)</f>
        <v>67876</v>
      </c>
      <c r="D90" s="57">
        <f t="shared" si="2"/>
        <v>30956</v>
      </c>
      <c r="E90" s="57">
        <f t="shared" si="2"/>
        <v>337</v>
      </c>
      <c r="F90" s="57">
        <f t="shared" si="2"/>
        <v>13</v>
      </c>
      <c r="G90" s="57">
        <f t="shared" si="2"/>
        <v>152872</v>
      </c>
      <c r="H90" s="57">
        <f t="shared" si="2"/>
        <v>3195</v>
      </c>
      <c r="I90" s="57">
        <f t="shared" si="2"/>
        <v>12684</v>
      </c>
      <c r="J90" s="57">
        <f t="shared" si="2"/>
        <v>267933</v>
      </c>
    </row>
    <row r="92" spans="2:14">
      <c r="B92" s="188" t="s">
        <v>106</v>
      </c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/>
    </row>
    <row r="93" spans="2:14">
      <c r="B93" s="43" t="s">
        <v>172</v>
      </c>
    </row>
    <row r="95" spans="2:14" ht="24.75">
      <c r="B95" s="44" t="s">
        <v>173</v>
      </c>
      <c r="C95" s="44" t="s">
        <v>225</v>
      </c>
    </row>
    <row r="96" spans="2:14">
      <c r="B96" s="45" t="s">
        <v>139</v>
      </c>
      <c r="C96" s="50">
        <v>1906750.91</v>
      </c>
    </row>
    <row r="97" spans="2:5">
      <c r="B97" s="45" t="s">
        <v>5</v>
      </c>
      <c r="C97" s="50">
        <v>220601.61</v>
      </c>
    </row>
    <row r="98" spans="2:5">
      <c r="B98" s="45" t="s">
        <v>140</v>
      </c>
      <c r="C98" s="50">
        <v>5007078.0599999996</v>
      </c>
    </row>
    <row r="99" spans="2:5">
      <c r="B99" s="45" t="s">
        <v>141</v>
      </c>
      <c r="C99" s="50">
        <v>2060360.43</v>
      </c>
    </row>
    <row r="100" spans="2:5">
      <c r="B100" s="45" t="s">
        <v>6</v>
      </c>
      <c r="C100" s="50">
        <v>4045421.84</v>
      </c>
    </row>
    <row r="101" spans="2:5">
      <c r="B101" s="45" t="s">
        <v>7</v>
      </c>
      <c r="C101" s="50">
        <v>1382844.98</v>
      </c>
    </row>
    <row r="102" spans="2:5">
      <c r="B102" s="45" t="s">
        <v>142</v>
      </c>
      <c r="C102" s="50">
        <v>1568953.49</v>
      </c>
    </row>
    <row r="103" spans="2:5" ht="26.25">
      <c r="B103" s="47" t="s">
        <v>149</v>
      </c>
      <c r="C103" s="50">
        <v>1121904.05</v>
      </c>
    </row>
    <row r="104" spans="2:5">
      <c r="B104" s="45" t="s">
        <v>8</v>
      </c>
      <c r="C104" s="50">
        <v>111151.53</v>
      </c>
    </row>
    <row r="105" spans="2:5">
      <c r="B105" s="45" t="s">
        <v>143</v>
      </c>
      <c r="C105" s="50">
        <v>6691103.9900000002</v>
      </c>
    </row>
    <row r="106" spans="2:5">
      <c r="B106" s="45" t="s">
        <v>9</v>
      </c>
      <c r="C106" s="50">
        <v>5192265.68</v>
      </c>
    </row>
    <row r="107" spans="2:5">
      <c r="B107" s="48" t="s">
        <v>10</v>
      </c>
      <c r="C107" s="58">
        <f>SUM(C96:C106)</f>
        <v>29308436.57</v>
      </c>
    </row>
    <row r="109" spans="2:5">
      <c r="B109" s="43" t="s">
        <v>95</v>
      </c>
    </row>
    <row r="111" spans="2:5">
      <c r="B111" s="52" t="s">
        <v>173</v>
      </c>
      <c r="C111" s="187" t="s">
        <v>221</v>
      </c>
      <c r="D111" s="187"/>
      <c r="E111" s="187"/>
    </row>
    <row r="112" spans="2:5">
      <c r="B112" s="52"/>
      <c r="C112" s="52" t="s">
        <v>150</v>
      </c>
      <c r="D112" s="52" t="s">
        <v>151</v>
      </c>
      <c r="E112" s="52" t="s">
        <v>174</v>
      </c>
    </row>
    <row r="113" spans="2:16">
      <c r="B113" s="48" t="s">
        <v>139</v>
      </c>
      <c r="C113" s="46">
        <v>315</v>
      </c>
      <c r="D113" s="46">
        <v>395</v>
      </c>
      <c r="E113" s="49">
        <f t="shared" ref="E113:E124" si="3">SUM(C113:D113)</f>
        <v>710</v>
      </c>
    </row>
    <row r="114" spans="2:16">
      <c r="B114" s="48" t="s">
        <v>5</v>
      </c>
      <c r="C114" s="46">
        <v>24</v>
      </c>
      <c r="D114" s="46">
        <v>31</v>
      </c>
      <c r="E114" s="49">
        <f t="shared" si="3"/>
        <v>55</v>
      </c>
    </row>
    <row r="115" spans="2:16">
      <c r="B115" s="48" t="s">
        <v>140</v>
      </c>
      <c r="C115" s="46">
        <v>371</v>
      </c>
      <c r="D115" s="46">
        <v>424</v>
      </c>
      <c r="E115" s="49">
        <f t="shared" si="3"/>
        <v>795</v>
      </c>
    </row>
    <row r="116" spans="2:16">
      <c r="B116" s="48" t="s">
        <v>141</v>
      </c>
      <c r="C116" s="46">
        <v>360</v>
      </c>
      <c r="D116" s="46">
        <v>396</v>
      </c>
      <c r="E116" s="49">
        <f t="shared" si="3"/>
        <v>756</v>
      </c>
    </row>
    <row r="117" spans="2:16">
      <c r="B117" s="48" t="s">
        <v>6</v>
      </c>
      <c r="C117" s="46">
        <v>482</v>
      </c>
      <c r="D117" s="46">
        <v>596</v>
      </c>
      <c r="E117" s="49">
        <f t="shared" si="3"/>
        <v>1078</v>
      </c>
    </row>
    <row r="118" spans="2:16">
      <c r="B118" s="48" t="s">
        <v>7</v>
      </c>
      <c r="C118" s="46">
        <v>258</v>
      </c>
      <c r="D118" s="46">
        <v>340</v>
      </c>
      <c r="E118" s="49">
        <f t="shared" si="3"/>
        <v>598</v>
      </c>
    </row>
    <row r="119" spans="2:16">
      <c r="B119" s="48" t="s">
        <v>142</v>
      </c>
      <c r="C119" s="46">
        <v>225</v>
      </c>
      <c r="D119" s="46">
        <v>304</v>
      </c>
      <c r="E119" s="49">
        <f t="shared" si="3"/>
        <v>529</v>
      </c>
    </row>
    <row r="120" spans="2:16" ht="26.25">
      <c r="B120" s="53" t="s">
        <v>149</v>
      </c>
      <c r="C120" s="46">
        <v>108</v>
      </c>
      <c r="D120" s="46">
        <v>152</v>
      </c>
      <c r="E120" s="49">
        <f t="shared" si="3"/>
        <v>260</v>
      </c>
    </row>
    <row r="121" spans="2:16">
      <c r="B121" s="48" t="s">
        <v>8</v>
      </c>
      <c r="C121" s="46">
        <v>27</v>
      </c>
      <c r="D121" s="46">
        <v>39</v>
      </c>
      <c r="E121" s="49">
        <f t="shared" si="3"/>
        <v>66</v>
      </c>
    </row>
    <row r="122" spans="2:16">
      <c r="B122" s="48" t="s">
        <v>143</v>
      </c>
      <c r="C122" s="46">
        <v>916</v>
      </c>
      <c r="D122" s="46">
        <v>947</v>
      </c>
      <c r="E122" s="49">
        <f t="shared" si="3"/>
        <v>1863</v>
      </c>
    </row>
    <row r="123" spans="2:16">
      <c r="B123" s="48" t="s">
        <v>9</v>
      </c>
      <c r="C123" s="46">
        <v>1063</v>
      </c>
      <c r="D123" s="46">
        <v>1449</v>
      </c>
      <c r="E123" s="49">
        <f t="shared" si="3"/>
        <v>2512</v>
      </c>
    </row>
    <row r="124" spans="2:16">
      <c r="B124" s="48" t="s">
        <v>10</v>
      </c>
      <c r="C124" s="49">
        <f>SUM(C113:C123)</f>
        <v>4149</v>
      </c>
      <c r="D124" s="49">
        <f>SUM(D113:D123)</f>
        <v>5073</v>
      </c>
      <c r="E124" s="49">
        <f t="shared" si="3"/>
        <v>9222</v>
      </c>
    </row>
    <row r="125" spans="2:16">
      <c r="B125" s="59"/>
      <c r="C125" s="60"/>
      <c r="D125" s="60"/>
      <c r="E125" s="60"/>
    </row>
    <row r="126" spans="2:16">
      <c r="B126" s="188" t="s">
        <v>1</v>
      </c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</row>
    <row r="128" spans="2:16">
      <c r="B128" s="188" t="s">
        <v>176</v>
      </c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</row>
    <row r="129" spans="2:16"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</row>
    <row r="130" spans="2:16" ht="51.75">
      <c r="B130" s="52" t="s">
        <v>173</v>
      </c>
      <c r="C130" s="52" t="s">
        <v>218</v>
      </c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</row>
    <row r="131" spans="2:16">
      <c r="B131" s="45" t="s">
        <v>139</v>
      </c>
      <c r="C131" s="62">
        <v>266689.25</v>
      </c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</row>
    <row r="132" spans="2:16">
      <c r="B132" s="45" t="s">
        <v>5</v>
      </c>
      <c r="C132" s="62">
        <v>24165.18</v>
      </c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</row>
    <row r="133" spans="2:16">
      <c r="B133" s="45" t="s">
        <v>140</v>
      </c>
      <c r="C133" s="62">
        <v>638779.94999999995</v>
      </c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</row>
    <row r="134" spans="2:16">
      <c r="B134" s="45" t="s">
        <v>141</v>
      </c>
      <c r="C134" s="62">
        <v>228259.85</v>
      </c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</row>
    <row r="135" spans="2:16">
      <c r="B135" s="45" t="s">
        <v>6</v>
      </c>
      <c r="C135" s="62">
        <v>496101.1</v>
      </c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</row>
    <row r="136" spans="2:16">
      <c r="B136" s="45" t="s">
        <v>7</v>
      </c>
      <c r="C136" s="62">
        <v>175188.56</v>
      </c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</row>
    <row r="137" spans="2:16">
      <c r="B137" s="45" t="s">
        <v>142</v>
      </c>
      <c r="C137" s="62">
        <v>185137.17</v>
      </c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</row>
    <row r="138" spans="2:16" ht="26.25">
      <c r="B138" s="47" t="s">
        <v>149</v>
      </c>
      <c r="C138" s="62">
        <v>121762.32</v>
      </c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</row>
    <row r="139" spans="2:16">
      <c r="B139" s="45" t="s">
        <v>8</v>
      </c>
      <c r="C139" s="62">
        <v>15527.64</v>
      </c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</row>
    <row r="140" spans="2:16">
      <c r="B140" s="45" t="s">
        <v>143</v>
      </c>
      <c r="C140" s="62">
        <v>775452.7</v>
      </c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</row>
    <row r="141" spans="2:16">
      <c r="B141" s="45" t="s">
        <v>9</v>
      </c>
      <c r="C141" s="62">
        <v>603176.93999999994</v>
      </c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</row>
    <row r="142" spans="2:16">
      <c r="B142" s="48" t="s">
        <v>10</v>
      </c>
      <c r="C142" s="58">
        <f>SUM(C131:C141)</f>
        <v>3530240.6599999997</v>
      </c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</row>
    <row r="143" spans="2:16"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</row>
    <row r="145" spans="2:15" s="63" customFormat="1" ht="20.25" customHeight="1">
      <c r="B145" s="190" t="s">
        <v>109</v>
      </c>
      <c r="C145" s="190"/>
      <c r="D145" s="190"/>
      <c r="E145" s="190"/>
      <c r="F145" s="190"/>
      <c r="G145" s="190"/>
    </row>
    <row r="146" spans="2:15" ht="6" customHeight="1"/>
    <row r="147" spans="2:15" ht="15.75" customHeight="1">
      <c r="B147" s="188" t="s">
        <v>111</v>
      </c>
      <c r="C147" s="188"/>
      <c r="D147" s="188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</row>
    <row r="148" spans="2:15">
      <c r="B148" s="43" t="s">
        <v>172</v>
      </c>
    </row>
    <row r="150" spans="2:15" ht="51.75">
      <c r="B150" s="52" t="s">
        <v>173</v>
      </c>
      <c r="C150" s="52" t="s">
        <v>219</v>
      </c>
    </row>
    <row r="151" spans="2:15">
      <c r="B151" s="45" t="s">
        <v>139</v>
      </c>
      <c r="C151" s="56">
        <v>8893</v>
      </c>
    </row>
    <row r="152" spans="2:15">
      <c r="B152" s="45" t="s">
        <v>5</v>
      </c>
      <c r="C152" s="56">
        <v>895</v>
      </c>
    </row>
    <row r="153" spans="2:15">
      <c r="B153" s="45" t="s">
        <v>140</v>
      </c>
      <c r="C153" s="56">
        <v>13644</v>
      </c>
    </row>
    <row r="154" spans="2:15">
      <c r="B154" s="45" t="s">
        <v>141</v>
      </c>
      <c r="C154" s="56">
        <v>12931</v>
      </c>
    </row>
    <row r="155" spans="2:15">
      <c r="B155" s="45" t="s">
        <v>6</v>
      </c>
      <c r="C155" s="56">
        <v>20326</v>
      </c>
    </row>
    <row r="156" spans="2:15">
      <c r="B156" s="45" t="s">
        <v>7</v>
      </c>
      <c r="C156" s="56">
        <v>7294</v>
      </c>
    </row>
    <row r="157" spans="2:15">
      <c r="B157" s="45" t="s">
        <v>142</v>
      </c>
      <c r="C157" s="56">
        <v>8094</v>
      </c>
    </row>
    <row r="158" spans="2:15" ht="26.25">
      <c r="B158" s="64" t="s">
        <v>149</v>
      </c>
      <c r="C158" s="56">
        <v>10405</v>
      </c>
    </row>
    <row r="159" spans="2:15">
      <c r="B159" s="45" t="s">
        <v>143</v>
      </c>
      <c r="C159" s="56">
        <v>30640</v>
      </c>
    </row>
    <row r="160" spans="2:15">
      <c r="B160" s="45" t="s">
        <v>9</v>
      </c>
      <c r="C160" s="56">
        <v>30730</v>
      </c>
    </row>
    <row r="161" spans="2:15">
      <c r="B161" s="48" t="s">
        <v>10</v>
      </c>
      <c r="C161" s="49">
        <f>SUM(C151:C160)</f>
        <v>143852</v>
      </c>
    </row>
    <row r="164" spans="2:15">
      <c r="B164" s="188" t="s">
        <v>106</v>
      </c>
      <c r="C164" s="188"/>
      <c r="D164" s="188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</row>
    <row r="165" spans="2:15">
      <c r="B165" s="43" t="s">
        <v>172</v>
      </c>
    </row>
    <row r="167" spans="2:15" ht="39">
      <c r="B167" s="52" t="s">
        <v>173</v>
      </c>
      <c r="C167" s="52" t="s">
        <v>220</v>
      </c>
    </row>
    <row r="168" spans="2:15">
      <c r="B168" s="45" t="s">
        <v>139</v>
      </c>
      <c r="C168" s="62">
        <v>243482</v>
      </c>
    </row>
    <row r="169" spans="2:15">
      <c r="B169" s="45" t="s">
        <v>5</v>
      </c>
      <c r="C169" s="62">
        <v>28187.5</v>
      </c>
    </row>
    <row r="170" spans="2:15">
      <c r="B170" s="45" t="s">
        <v>140</v>
      </c>
      <c r="C170" s="62">
        <v>354439</v>
      </c>
    </row>
    <row r="171" spans="2:15">
      <c r="B171" s="45" t="s">
        <v>141</v>
      </c>
      <c r="C171" s="62">
        <v>327939.3</v>
      </c>
    </row>
    <row r="172" spans="2:15">
      <c r="B172" s="45" t="s">
        <v>6</v>
      </c>
      <c r="C172" s="62">
        <v>513236</v>
      </c>
    </row>
    <row r="173" spans="2:15">
      <c r="B173" s="45" t="s">
        <v>7</v>
      </c>
      <c r="C173" s="62">
        <v>194882</v>
      </c>
    </row>
    <row r="174" spans="2:15">
      <c r="B174" s="45" t="s">
        <v>142</v>
      </c>
      <c r="C174" s="62">
        <v>219504.1</v>
      </c>
    </row>
    <row r="175" spans="2:15" ht="26.25">
      <c r="B175" s="47" t="s">
        <v>149</v>
      </c>
      <c r="C175" s="62">
        <v>314343</v>
      </c>
    </row>
    <row r="176" spans="2:15">
      <c r="B176" s="45" t="s">
        <v>143</v>
      </c>
      <c r="C176" s="62">
        <v>781547.35</v>
      </c>
    </row>
    <row r="177" spans="2:5">
      <c r="B177" s="45" t="s">
        <v>9</v>
      </c>
      <c r="C177" s="62">
        <v>796336.25</v>
      </c>
    </row>
    <row r="178" spans="2:5">
      <c r="B178" s="48" t="s">
        <v>10</v>
      </c>
      <c r="C178" s="58">
        <f>SUM(C168:C177)</f>
        <v>3773896.5000000005</v>
      </c>
    </row>
    <row r="180" spans="2:5">
      <c r="B180" s="43" t="s">
        <v>95</v>
      </c>
    </row>
    <row r="182" spans="2:5" ht="15" customHeight="1">
      <c r="B182" s="52" t="s">
        <v>173</v>
      </c>
      <c r="C182" s="187" t="s">
        <v>221</v>
      </c>
      <c r="D182" s="187"/>
      <c r="E182" s="187"/>
    </row>
    <row r="183" spans="2:5">
      <c r="B183" s="52"/>
      <c r="C183" s="52" t="s">
        <v>150</v>
      </c>
      <c r="D183" s="52" t="s">
        <v>151</v>
      </c>
      <c r="E183" s="52" t="s">
        <v>174</v>
      </c>
    </row>
    <row r="184" spans="2:5">
      <c r="B184" s="48" t="s">
        <v>139</v>
      </c>
      <c r="C184" s="46">
        <v>21</v>
      </c>
      <c r="D184" s="46">
        <v>53</v>
      </c>
      <c r="E184" s="49">
        <f t="shared" ref="E184:E194" si="4">SUM(C184:D184)</f>
        <v>74</v>
      </c>
    </row>
    <row r="185" spans="2:5">
      <c r="B185" s="48" t="s">
        <v>5</v>
      </c>
      <c r="C185" s="46">
        <v>4</v>
      </c>
      <c r="D185" s="46">
        <v>8</v>
      </c>
      <c r="E185" s="49">
        <f t="shared" si="4"/>
        <v>12</v>
      </c>
    </row>
    <row r="186" spans="2:5">
      <c r="B186" s="48" t="s">
        <v>140</v>
      </c>
      <c r="C186" s="46">
        <v>39</v>
      </c>
      <c r="D186" s="46">
        <v>63</v>
      </c>
      <c r="E186" s="49">
        <f t="shared" si="4"/>
        <v>102</v>
      </c>
    </row>
    <row r="187" spans="2:5">
      <c r="B187" s="48" t="s">
        <v>141</v>
      </c>
      <c r="C187" s="46">
        <v>49</v>
      </c>
      <c r="D187" s="46">
        <v>95</v>
      </c>
      <c r="E187" s="49">
        <f t="shared" si="4"/>
        <v>144</v>
      </c>
    </row>
    <row r="188" spans="2:5">
      <c r="B188" s="48" t="s">
        <v>6</v>
      </c>
      <c r="C188" s="46">
        <v>31</v>
      </c>
      <c r="D188" s="46">
        <v>108</v>
      </c>
      <c r="E188" s="49">
        <f t="shared" si="4"/>
        <v>139</v>
      </c>
    </row>
    <row r="189" spans="2:5">
      <c r="B189" s="48" t="s">
        <v>7</v>
      </c>
      <c r="C189" s="46">
        <v>28.23</v>
      </c>
      <c r="D189" s="46">
        <v>54</v>
      </c>
      <c r="E189" s="49">
        <f t="shared" si="4"/>
        <v>82.23</v>
      </c>
    </row>
    <row r="190" spans="2:5">
      <c r="B190" s="48" t="s">
        <v>142</v>
      </c>
      <c r="C190" s="46">
        <v>23</v>
      </c>
      <c r="D190" s="46">
        <v>67</v>
      </c>
      <c r="E190" s="49">
        <f t="shared" si="4"/>
        <v>90</v>
      </c>
    </row>
    <row r="191" spans="2:5" ht="26.25">
      <c r="B191" s="53" t="s">
        <v>149</v>
      </c>
      <c r="C191" s="46">
        <v>29</v>
      </c>
      <c r="D191" s="46">
        <v>45</v>
      </c>
      <c r="E191" s="49">
        <f t="shared" si="4"/>
        <v>74</v>
      </c>
    </row>
    <row r="192" spans="2:5">
      <c r="B192" s="48" t="s">
        <v>143</v>
      </c>
      <c r="C192" s="46">
        <v>79</v>
      </c>
      <c r="D192" s="46">
        <v>142</v>
      </c>
      <c r="E192" s="49">
        <f t="shared" si="4"/>
        <v>221</v>
      </c>
    </row>
    <row r="193" spans="2:16">
      <c r="B193" s="48" t="s">
        <v>9</v>
      </c>
      <c r="C193" s="46">
        <v>79</v>
      </c>
      <c r="D193" s="46">
        <v>151</v>
      </c>
      <c r="E193" s="49">
        <f t="shared" si="4"/>
        <v>230</v>
      </c>
    </row>
    <row r="194" spans="2:16">
      <c r="B194" s="48" t="s">
        <v>10</v>
      </c>
      <c r="C194" s="49">
        <f>SUM(C184:C193)</f>
        <v>382.23</v>
      </c>
      <c r="D194" s="49">
        <f>SUM(D184:D193)</f>
        <v>786</v>
      </c>
      <c r="E194" s="49">
        <f t="shared" si="4"/>
        <v>1168.23</v>
      </c>
    </row>
    <row r="196" spans="2:16">
      <c r="B196" s="188" t="s">
        <v>1</v>
      </c>
      <c r="C196" s="188"/>
      <c r="D196" s="188"/>
      <c r="E196" s="188"/>
      <c r="F196" s="188"/>
      <c r="G196" s="188"/>
      <c r="H196" s="188"/>
      <c r="I196" s="188"/>
      <c r="J196" s="188"/>
      <c r="K196" s="188"/>
      <c r="L196" s="188"/>
      <c r="M196" s="188"/>
      <c r="N196" s="188"/>
      <c r="O196" s="188"/>
    </row>
    <row r="198" spans="2:16" ht="15.75" customHeight="1">
      <c r="B198" s="188" t="s">
        <v>176</v>
      </c>
      <c r="C198" s="188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P198" s="188"/>
    </row>
    <row r="199" spans="2:16" ht="15.75" customHeight="1"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</row>
    <row r="200" spans="2:16" ht="54.6" customHeight="1">
      <c r="B200" s="52" t="s">
        <v>173</v>
      </c>
      <c r="C200" s="52" t="s">
        <v>222</v>
      </c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</row>
    <row r="201" spans="2:16" ht="15.75" customHeight="1">
      <c r="B201" s="45" t="s">
        <v>139</v>
      </c>
      <c r="C201" s="62">
        <v>16890.59</v>
      </c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</row>
    <row r="202" spans="2:16" ht="15.75" customHeight="1">
      <c r="B202" s="45" t="s">
        <v>5</v>
      </c>
      <c r="C202" s="62">
        <v>1868.5</v>
      </c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</row>
    <row r="203" spans="2:16" ht="15.75" customHeight="1">
      <c r="B203" s="45" t="s">
        <v>140</v>
      </c>
      <c r="C203" s="62">
        <v>26006.44</v>
      </c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</row>
    <row r="204" spans="2:16" ht="15.75" customHeight="1">
      <c r="B204" s="45" t="s">
        <v>141</v>
      </c>
      <c r="C204" s="62">
        <v>22428.33</v>
      </c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</row>
    <row r="205" spans="2:16" ht="15.75" customHeight="1">
      <c r="B205" s="45" t="s">
        <v>6</v>
      </c>
      <c r="C205" s="62">
        <v>52009.85</v>
      </c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</row>
    <row r="206" spans="2:16" ht="15.75" customHeight="1">
      <c r="B206" s="45" t="s">
        <v>7</v>
      </c>
      <c r="C206" s="62">
        <v>16009.46</v>
      </c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</row>
    <row r="207" spans="2:16">
      <c r="B207" s="45" t="s">
        <v>142</v>
      </c>
      <c r="C207" s="62">
        <v>17889.080000000002</v>
      </c>
    </row>
    <row r="208" spans="2:16" ht="26.25">
      <c r="B208" s="87" t="s">
        <v>149</v>
      </c>
      <c r="C208" s="62">
        <v>22917.84</v>
      </c>
    </row>
    <row r="209" spans="1:12">
      <c r="B209" s="45" t="s">
        <v>143</v>
      </c>
      <c r="C209" s="62">
        <v>61667.87</v>
      </c>
    </row>
    <row r="210" spans="1:12">
      <c r="B210" s="45" t="s">
        <v>9</v>
      </c>
      <c r="C210" s="62">
        <v>60948.33</v>
      </c>
    </row>
    <row r="211" spans="1:12">
      <c r="B211" s="48" t="s">
        <v>10</v>
      </c>
      <c r="C211" s="58">
        <f>SUM(C201:C210)</f>
        <v>298636.28999999998</v>
      </c>
    </row>
    <row r="213" spans="1:12" ht="20.25" customHeight="1">
      <c r="A213" s="65"/>
      <c r="B213" s="191" t="s">
        <v>177</v>
      </c>
      <c r="C213" s="191"/>
      <c r="D213" s="191"/>
      <c r="E213" s="191"/>
      <c r="F213" s="191"/>
      <c r="G213" s="191"/>
      <c r="H213" s="191"/>
      <c r="I213" s="191"/>
      <c r="J213" s="191"/>
      <c r="K213" s="191"/>
    </row>
    <row r="214" spans="1:12" ht="21" customHeight="1">
      <c r="A214" s="66"/>
      <c r="B214" s="192" t="s">
        <v>178</v>
      </c>
      <c r="C214" s="192"/>
      <c r="D214" s="192"/>
      <c r="E214" s="192"/>
      <c r="F214" s="192"/>
      <c r="G214" s="192"/>
      <c r="H214" s="192"/>
      <c r="I214" s="192"/>
      <c r="J214" s="192"/>
      <c r="K214" s="192"/>
    </row>
    <row r="215" spans="1:12">
      <c r="A215" s="66"/>
      <c r="B215" s="67" t="s">
        <v>179</v>
      </c>
      <c r="C215" s="68"/>
      <c r="D215" s="66"/>
    </row>
    <row r="216" spans="1:12">
      <c r="A216" s="66"/>
      <c r="B216" s="69" t="s">
        <v>180</v>
      </c>
      <c r="C216" s="70"/>
      <c r="D216" s="66"/>
    </row>
    <row r="217" spans="1:12">
      <c r="A217" s="66"/>
      <c r="B217" s="71" t="s">
        <v>55</v>
      </c>
      <c r="C217" s="72">
        <f>SUM(C215:C216)</f>
        <v>0</v>
      </c>
      <c r="D217" s="66"/>
    </row>
    <row r="218" spans="1:12" ht="8.25" customHeight="1">
      <c r="A218" s="66"/>
      <c r="B218" s="66"/>
      <c r="C218" s="66"/>
      <c r="D218" s="66"/>
    </row>
    <row r="219" spans="1:12" ht="18.75" customHeight="1">
      <c r="B219" s="188" t="s">
        <v>181</v>
      </c>
      <c r="C219" s="188"/>
      <c r="D219" s="188"/>
      <c r="E219" s="188"/>
      <c r="F219" s="188"/>
      <c r="G219" s="188"/>
      <c r="H219" s="188"/>
      <c r="I219" s="188"/>
      <c r="J219" s="188"/>
      <c r="K219" s="188"/>
      <c r="L219" s="188"/>
    </row>
    <row r="220" spans="1:12">
      <c r="B220" s="67" t="s">
        <v>179</v>
      </c>
      <c r="C220" s="68"/>
    </row>
    <row r="221" spans="1:12">
      <c r="B221" s="69" t="s">
        <v>180</v>
      </c>
      <c r="C221" s="70"/>
    </row>
    <row r="222" spans="1:12">
      <c r="B222" s="71" t="s">
        <v>55</v>
      </c>
      <c r="C222" s="72">
        <f>SUM(C220:C221)</f>
        <v>0</v>
      </c>
    </row>
  </sheetData>
  <mergeCells count="20">
    <mergeCell ref="B213:K213"/>
    <mergeCell ref="B214:K214"/>
    <mergeCell ref="B219:L219"/>
    <mergeCell ref="B147:O147"/>
    <mergeCell ref="B164:O164"/>
    <mergeCell ref="C182:E182"/>
    <mergeCell ref="B196:O196"/>
    <mergeCell ref="B198:P198"/>
    <mergeCell ref="B92:N92"/>
    <mergeCell ref="C111:E111"/>
    <mergeCell ref="B126:O126"/>
    <mergeCell ref="B128:P128"/>
    <mergeCell ref="B145:G145"/>
    <mergeCell ref="C60:E60"/>
    <mergeCell ref="B75:N75"/>
    <mergeCell ref="B3:N3"/>
    <mergeCell ref="B5:G5"/>
    <mergeCell ref="B7:N7"/>
    <mergeCell ref="B24:N24"/>
    <mergeCell ref="B41:N4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2"/>
  <sheetViews>
    <sheetView zoomScaleNormal="100" workbookViewId="0"/>
  </sheetViews>
  <sheetFormatPr baseColWidth="10" defaultRowHeight="14.25"/>
  <cols>
    <col min="1" max="1" width="17.7109375" style="4" bestFit="1" customWidth="1"/>
    <col min="2" max="2" width="14.5703125" style="4" customWidth="1"/>
    <col min="3" max="3" width="16.85546875" style="4" customWidth="1"/>
    <col min="4" max="4" width="12.7109375" style="4" customWidth="1"/>
    <col min="5" max="5" width="15.42578125" style="4" customWidth="1"/>
    <col min="6" max="8" width="11.42578125" style="4"/>
    <col min="9" max="9" width="24.28515625" style="4" customWidth="1"/>
    <col min="10" max="16384" width="11.42578125" style="4"/>
  </cols>
  <sheetData>
    <row r="1" spans="1:7" ht="18">
      <c r="A1" s="22" t="s">
        <v>123</v>
      </c>
      <c r="B1" s="21">
        <v>2021</v>
      </c>
      <c r="D1"/>
      <c r="E1"/>
      <c r="F1"/>
      <c r="G1"/>
    </row>
    <row r="4" spans="1:7" ht="18">
      <c r="A4" s="22" t="s">
        <v>16</v>
      </c>
    </row>
    <row r="6" spans="1:7" ht="85.5">
      <c r="A6" s="36" t="s">
        <v>138</v>
      </c>
      <c r="B6" s="5" t="s">
        <v>0</v>
      </c>
    </row>
    <row r="7" spans="1:7">
      <c r="A7" s="37" t="s">
        <v>2</v>
      </c>
      <c r="B7" s="11">
        <v>11062</v>
      </c>
    </row>
    <row r="8" spans="1:7">
      <c r="A8" s="37" t="s">
        <v>3</v>
      </c>
      <c r="B8" s="11">
        <v>1943</v>
      </c>
    </row>
    <row r="9" spans="1:7">
      <c r="A9" s="37" t="s">
        <v>4</v>
      </c>
      <c r="B9" s="11">
        <v>1375</v>
      </c>
    </row>
    <row r="10" spans="1:7">
      <c r="A10" s="35" t="s">
        <v>10</v>
      </c>
      <c r="B10" s="34">
        <f>SUM(B7:B9)</f>
        <v>14380</v>
      </c>
    </row>
    <row r="14" spans="1:7" ht="57.75" customHeight="1">
      <c r="A14" s="36" t="s">
        <v>138</v>
      </c>
      <c r="B14" s="5" t="s">
        <v>15</v>
      </c>
      <c r="C14" s="5" t="s">
        <v>45</v>
      </c>
      <c r="D14" s="5" t="s">
        <v>124</v>
      </c>
      <c r="E14" s="5" t="s">
        <v>14</v>
      </c>
    </row>
    <row r="15" spans="1:7">
      <c r="A15" s="37" t="s">
        <v>2</v>
      </c>
      <c r="B15" s="11">
        <v>6727</v>
      </c>
      <c r="C15" s="7">
        <v>654420</v>
      </c>
      <c r="D15" s="27">
        <f>C15/B15</f>
        <v>97.282592537535308</v>
      </c>
      <c r="E15" s="6"/>
    </row>
    <row r="16" spans="1:7">
      <c r="A16" s="37" t="s">
        <v>3</v>
      </c>
      <c r="B16" s="11">
        <v>5010</v>
      </c>
      <c r="C16" s="7">
        <v>395250</v>
      </c>
      <c r="D16" s="27">
        <f t="shared" ref="D16:D18" si="0">C16/B16</f>
        <v>78.892215568862269</v>
      </c>
      <c r="E16" s="6"/>
    </row>
    <row r="17" spans="1:6">
      <c r="A17" s="37" t="s">
        <v>4</v>
      </c>
      <c r="B17" s="11">
        <v>2448</v>
      </c>
      <c r="C17" s="7">
        <v>239310</v>
      </c>
      <c r="D17" s="27">
        <f t="shared" si="0"/>
        <v>97.757352941176464</v>
      </c>
      <c r="E17" s="6"/>
    </row>
    <row r="18" spans="1:6">
      <c r="A18" s="35" t="s">
        <v>10</v>
      </c>
      <c r="B18" s="34">
        <f>SUM(B15:B17)</f>
        <v>14185</v>
      </c>
      <c r="C18" s="34">
        <f>SUM(C15:C17)</f>
        <v>1288980</v>
      </c>
      <c r="D18" s="38">
        <f t="shared" si="0"/>
        <v>90.869228057807547</v>
      </c>
      <c r="E18" s="7"/>
    </row>
    <row r="19" spans="1:6">
      <c r="B19" s="8"/>
    </row>
    <row r="20" spans="1:6">
      <c r="A20" s="4" t="s">
        <v>13</v>
      </c>
      <c r="B20" s="8"/>
    </row>
    <row r="21" spans="1:6" ht="71.25">
      <c r="A21" s="36" t="s">
        <v>138</v>
      </c>
      <c r="B21" s="5" t="s">
        <v>11</v>
      </c>
      <c r="C21" s="5" t="s">
        <v>144</v>
      </c>
      <c r="D21" s="5" t="s">
        <v>125</v>
      </c>
      <c r="E21" s="5" t="s">
        <v>14</v>
      </c>
    </row>
    <row r="22" spans="1:6">
      <c r="A22" s="37" t="s">
        <v>2</v>
      </c>
      <c r="B22" s="11" t="s">
        <v>228</v>
      </c>
      <c r="C22" s="7">
        <v>1192683</v>
      </c>
      <c r="D22" s="27">
        <f>C22/B22</f>
        <v>107.81802567347677</v>
      </c>
      <c r="E22" s="6"/>
      <c r="F22" s="9"/>
    </row>
    <row r="23" spans="1:6">
      <c r="A23" s="37" t="s">
        <v>3</v>
      </c>
      <c r="B23" s="11" t="s">
        <v>229</v>
      </c>
      <c r="C23" s="7">
        <v>201617</v>
      </c>
      <c r="D23" s="27">
        <f t="shared" ref="D23:D25" si="1">C23/B23</f>
        <v>103.76582604220278</v>
      </c>
      <c r="E23" s="6"/>
      <c r="F23" s="9"/>
    </row>
    <row r="24" spans="1:6">
      <c r="A24" s="37" t="s">
        <v>4</v>
      </c>
      <c r="B24" s="11" t="s">
        <v>230</v>
      </c>
      <c r="C24" s="7">
        <v>195979</v>
      </c>
      <c r="D24" s="27">
        <f t="shared" si="1"/>
        <v>142.53018181818183</v>
      </c>
      <c r="E24" s="6"/>
      <c r="F24" s="9"/>
    </row>
    <row r="25" spans="1:6">
      <c r="A25" s="35" t="s">
        <v>10</v>
      </c>
      <c r="B25" s="34">
        <v>14592</v>
      </c>
      <c r="C25" s="34">
        <f>SUM(C22:C24)</f>
        <v>1590279</v>
      </c>
      <c r="D25" s="38">
        <f t="shared" si="1"/>
        <v>108.98293585526316</v>
      </c>
      <c r="E25" s="7"/>
      <c r="F25" s="9"/>
    </row>
    <row r="26" spans="1:6">
      <c r="A26" s="89" t="s">
        <v>145</v>
      </c>
    </row>
    <row r="29" spans="1:6">
      <c r="A29" s="4" t="s">
        <v>1</v>
      </c>
    </row>
    <row r="30" spans="1:6">
      <c r="A30" s="36" t="s">
        <v>138</v>
      </c>
      <c r="B30" s="5" t="s">
        <v>70</v>
      </c>
    </row>
    <row r="31" spans="1:6">
      <c r="A31" s="37" t="s">
        <v>2</v>
      </c>
      <c r="B31" s="11">
        <v>348518.95</v>
      </c>
    </row>
    <row r="32" spans="1:6">
      <c r="A32" s="37" t="s">
        <v>3</v>
      </c>
      <c r="B32" s="11">
        <v>61435.93</v>
      </c>
    </row>
    <row r="33" spans="1:7">
      <c r="A33" s="37" t="s">
        <v>4</v>
      </c>
      <c r="B33" s="11">
        <v>56278.75</v>
      </c>
    </row>
    <row r="34" spans="1:7">
      <c r="A34" s="35" t="s">
        <v>10</v>
      </c>
      <c r="B34" s="34">
        <f>SUM(B31:B33)</f>
        <v>466233.63</v>
      </c>
    </row>
    <row r="35" spans="1:7">
      <c r="A35" s="88" t="s">
        <v>226</v>
      </c>
    </row>
    <row r="37" spans="1:7" ht="18">
      <c r="A37" s="22" t="s">
        <v>17</v>
      </c>
    </row>
    <row r="38" spans="1:7" ht="42.75">
      <c r="A38" s="36" t="s">
        <v>138</v>
      </c>
      <c r="B38" s="5" t="s">
        <v>11</v>
      </c>
      <c r="C38" s="5" t="s">
        <v>70</v>
      </c>
      <c r="D38" s="5" t="s">
        <v>44</v>
      </c>
      <c r="E38" s="5" t="s">
        <v>18</v>
      </c>
    </row>
    <row r="39" spans="1:7">
      <c r="A39" s="37" t="s">
        <v>2</v>
      </c>
      <c r="B39" s="11">
        <v>1694</v>
      </c>
      <c r="C39" s="27">
        <v>229650</v>
      </c>
      <c r="D39" s="27">
        <v>357.1</v>
      </c>
      <c r="E39" s="6"/>
    </row>
    <row r="40" spans="1:7">
      <c r="A40" s="37" t="s">
        <v>3</v>
      </c>
      <c r="B40" s="11">
        <v>1234</v>
      </c>
      <c r="C40" s="27">
        <v>35550</v>
      </c>
      <c r="D40" s="27">
        <f t="shared" ref="D40:D42" si="2">C40/B40</f>
        <v>28.808752025931927</v>
      </c>
      <c r="E40" s="6"/>
      <c r="G40" s="20"/>
    </row>
    <row r="41" spans="1:7">
      <c r="A41" s="37" t="s">
        <v>4</v>
      </c>
      <c r="B41" s="11">
        <v>360</v>
      </c>
      <c r="C41" s="27">
        <v>39665</v>
      </c>
      <c r="D41" s="27">
        <f t="shared" si="2"/>
        <v>110.18055555555556</v>
      </c>
      <c r="E41" s="6"/>
    </row>
    <row r="42" spans="1:7">
      <c r="A42" s="35" t="s">
        <v>10</v>
      </c>
      <c r="B42" s="11">
        <v>2570</v>
      </c>
      <c r="C42" s="11">
        <f>SUM(C39:C41)</f>
        <v>304865</v>
      </c>
      <c r="D42" s="27">
        <f t="shared" si="2"/>
        <v>118.62451361867704</v>
      </c>
      <c r="E42" s="7"/>
    </row>
    <row r="43" spans="1:7">
      <c r="A43" s="4" t="s">
        <v>227</v>
      </c>
    </row>
    <row r="45" spans="1:7">
      <c r="A45" s="4" t="s">
        <v>146</v>
      </c>
    </row>
    <row r="46" spans="1:7">
      <c r="A46" s="36" t="s">
        <v>138</v>
      </c>
      <c r="B46" s="5" t="s">
        <v>70</v>
      </c>
    </row>
    <row r="47" spans="1:7">
      <c r="A47" s="37" t="s">
        <v>2</v>
      </c>
      <c r="B47" s="11">
        <v>29440.1</v>
      </c>
    </row>
    <row r="48" spans="1:7">
      <c r="A48" s="37" t="s">
        <v>3</v>
      </c>
      <c r="B48" s="11">
        <v>4390.7</v>
      </c>
    </row>
    <row r="49" spans="1:11">
      <c r="A49" s="37" t="s">
        <v>4</v>
      </c>
      <c r="B49" s="11">
        <v>4946.8</v>
      </c>
    </row>
    <row r="50" spans="1:11">
      <c r="A50" s="35" t="s">
        <v>10</v>
      </c>
      <c r="B50" s="34">
        <f>SUM(B47:B49)</f>
        <v>38777.599999999999</v>
      </c>
    </row>
    <row r="52" spans="1:11" ht="15" thickBot="1"/>
    <row r="53" spans="1:11" ht="15.75" thickBot="1">
      <c r="A53" s="193" t="s">
        <v>177</v>
      </c>
      <c r="B53" s="193"/>
      <c r="C53" s="193"/>
      <c r="D53" s="193"/>
      <c r="E53" s="193"/>
      <c r="F53" s="193"/>
      <c r="G53" s="193"/>
      <c r="H53" s="193"/>
      <c r="I53" s="193"/>
      <c r="J53" s="194"/>
      <c r="K53" s="90"/>
    </row>
    <row r="54" spans="1:11" ht="15" thickBot="1">
      <c r="A54" s="195" t="s">
        <v>178</v>
      </c>
      <c r="B54" s="195"/>
      <c r="C54" s="195"/>
      <c r="D54" s="195"/>
      <c r="E54" s="195"/>
      <c r="F54" s="195"/>
      <c r="G54" s="195"/>
      <c r="H54" s="195"/>
      <c r="I54" s="195"/>
      <c r="J54" s="195"/>
      <c r="K54" s="90"/>
    </row>
    <row r="55" spans="1:11" ht="15">
      <c r="A55" s="91" t="s">
        <v>179</v>
      </c>
      <c r="B55" s="92">
        <v>9924</v>
      </c>
      <c r="C55" s="66"/>
      <c r="D55" s="90"/>
      <c r="E55" s="90"/>
      <c r="F55" s="90"/>
      <c r="G55" s="90"/>
      <c r="H55" s="90"/>
      <c r="I55" s="90"/>
      <c r="J55" s="90"/>
      <c r="K55" s="90"/>
    </row>
    <row r="56" spans="1:11" ht="15.75" thickBot="1">
      <c r="A56" s="93" t="s">
        <v>180</v>
      </c>
      <c r="B56" s="94">
        <v>4456</v>
      </c>
      <c r="C56" s="66"/>
      <c r="D56" s="90"/>
      <c r="E56" s="90"/>
      <c r="F56" s="90"/>
      <c r="G56" s="90"/>
      <c r="H56" s="90"/>
      <c r="I56" s="90"/>
      <c r="J56" s="90"/>
      <c r="K56" s="90"/>
    </row>
    <row r="57" spans="1:11" ht="15.75" thickBot="1">
      <c r="A57" s="95" t="s">
        <v>55</v>
      </c>
      <c r="B57" s="96">
        <f>SUM(B55:B56)</f>
        <v>14380</v>
      </c>
      <c r="C57" s="66"/>
      <c r="D57" s="90"/>
      <c r="E57" s="90"/>
      <c r="F57" s="90"/>
      <c r="G57" s="90"/>
      <c r="H57" s="90"/>
      <c r="I57" s="90"/>
      <c r="J57" s="90"/>
      <c r="K57" s="90"/>
    </row>
    <row r="58" spans="1:11" ht="15">
      <c r="A58" s="66"/>
      <c r="B58" s="66"/>
      <c r="C58" s="66"/>
      <c r="D58" s="90"/>
      <c r="E58" s="90"/>
      <c r="F58" s="90"/>
      <c r="G58" s="90"/>
      <c r="H58" s="90"/>
      <c r="I58" s="90"/>
      <c r="J58" s="90"/>
      <c r="K58" s="90"/>
    </row>
    <row r="59" spans="1:11" ht="15" thickBot="1">
      <c r="A59" s="196" t="s">
        <v>181</v>
      </c>
      <c r="B59" s="196"/>
      <c r="C59" s="196"/>
      <c r="D59" s="196"/>
      <c r="E59" s="196"/>
      <c r="F59" s="196"/>
      <c r="G59" s="196"/>
      <c r="H59" s="196"/>
      <c r="I59" s="196"/>
      <c r="J59" s="196"/>
      <c r="K59" s="196"/>
    </row>
    <row r="60" spans="1:11">
      <c r="A60" s="91" t="s">
        <v>179</v>
      </c>
      <c r="B60" s="97"/>
      <c r="C60" s="90"/>
      <c r="D60" s="90"/>
      <c r="E60" s="90"/>
      <c r="F60" s="90"/>
      <c r="G60" s="90"/>
      <c r="H60" s="90"/>
      <c r="I60" s="90"/>
      <c r="J60" s="90"/>
      <c r="K60" s="90"/>
    </row>
    <row r="61" spans="1:11" ht="15" thickBot="1">
      <c r="A61" s="93" t="s">
        <v>180</v>
      </c>
      <c r="B61" s="98"/>
      <c r="C61" s="90"/>
      <c r="D61" s="90"/>
      <c r="E61" s="90"/>
      <c r="F61" s="90"/>
      <c r="G61" s="90"/>
      <c r="H61" s="90"/>
      <c r="I61" s="90"/>
      <c r="J61" s="90"/>
      <c r="K61" s="90"/>
    </row>
    <row r="62" spans="1:11" ht="15" thickBot="1">
      <c r="A62" s="95" t="s">
        <v>55</v>
      </c>
      <c r="B62" s="96">
        <f>SUM(B60:B61)</f>
        <v>0</v>
      </c>
      <c r="C62" s="90"/>
      <c r="D62" s="90"/>
      <c r="E62" s="90"/>
      <c r="F62" s="90"/>
      <c r="G62" s="90"/>
      <c r="H62" s="90"/>
      <c r="I62" s="90"/>
      <c r="J62" s="90"/>
      <c r="K62" s="90"/>
    </row>
  </sheetData>
  <mergeCells count="3">
    <mergeCell ref="A53:J53"/>
    <mergeCell ref="A54:J54"/>
    <mergeCell ref="A59:K5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0"/>
  <sheetViews>
    <sheetView zoomScaleNormal="100" workbookViewId="0"/>
  </sheetViews>
  <sheetFormatPr baseColWidth="10" defaultRowHeight="15"/>
  <cols>
    <col min="2" max="2" width="15.28515625" customWidth="1"/>
    <col min="3" max="3" width="16.140625" customWidth="1"/>
    <col min="4" max="4" width="14.140625" customWidth="1"/>
    <col min="5" max="5" width="15.140625" customWidth="1"/>
    <col min="9" max="9" width="16.28515625" customWidth="1"/>
  </cols>
  <sheetData>
    <row r="1" spans="1:5" ht="18">
      <c r="A1" s="22" t="s">
        <v>71</v>
      </c>
    </row>
    <row r="4" spans="1:5" ht="18">
      <c r="A4" s="22" t="s">
        <v>16</v>
      </c>
    </row>
    <row r="6" spans="1:5" ht="71.25">
      <c r="A6" s="36" t="s">
        <v>138</v>
      </c>
      <c r="B6" s="5" t="s">
        <v>0</v>
      </c>
    </row>
    <row r="7" spans="1:5">
      <c r="A7" s="37" t="s">
        <v>19</v>
      </c>
      <c r="B7" s="11">
        <v>4467</v>
      </c>
    </row>
    <row r="8" spans="1:5">
      <c r="A8" s="37" t="s">
        <v>20</v>
      </c>
      <c r="B8" s="11">
        <v>2620</v>
      </c>
    </row>
    <row r="9" spans="1:5">
      <c r="A9" s="37" t="s">
        <v>21</v>
      </c>
      <c r="B9" s="34">
        <f>SUM(B7:B8)</f>
        <v>7087</v>
      </c>
    </row>
    <row r="13" spans="1:5" ht="84.75" customHeight="1">
      <c r="A13" s="36" t="s">
        <v>138</v>
      </c>
      <c r="B13" s="5" t="s">
        <v>15</v>
      </c>
      <c r="C13" s="5" t="s">
        <v>45</v>
      </c>
      <c r="D13" s="5" t="s">
        <v>124</v>
      </c>
      <c r="E13" s="5" t="s">
        <v>14</v>
      </c>
    </row>
    <row r="14" spans="1:5">
      <c r="A14" s="37" t="s">
        <v>19</v>
      </c>
      <c r="B14" s="11">
        <v>623</v>
      </c>
      <c r="C14" s="27">
        <v>262827</v>
      </c>
      <c r="D14" s="27">
        <f>C14/B14</f>
        <v>421.87319422150881</v>
      </c>
      <c r="E14" s="6">
        <v>767</v>
      </c>
    </row>
    <row r="15" spans="1:5">
      <c r="A15" s="37" t="s">
        <v>20</v>
      </c>
      <c r="B15" s="11">
        <v>2289</v>
      </c>
      <c r="C15" s="27">
        <v>485354</v>
      </c>
      <c r="D15" s="27">
        <f>C15/B15</f>
        <v>212.03757099169943</v>
      </c>
      <c r="E15" s="6">
        <v>334</v>
      </c>
    </row>
    <row r="16" spans="1:5">
      <c r="A16" s="37" t="s">
        <v>21</v>
      </c>
      <c r="B16" s="34">
        <f>SUM(B14:B15)</f>
        <v>2912</v>
      </c>
      <c r="C16" s="34">
        <f>SUM(C14:C15)</f>
        <v>748181</v>
      </c>
      <c r="D16" s="38">
        <f>C16/B16</f>
        <v>256.93028846153845</v>
      </c>
      <c r="E16" s="39">
        <f>SUM(E14:E15)</f>
        <v>1101</v>
      </c>
    </row>
    <row r="17" spans="1:5">
      <c r="B17" s="25"/>
    </row>
    <row r="19" spans="1:5">
      <c r="A19" s="4" t="s">
        <v>13</v>
      </c>
      <c r="B19" s="8"/>
      <c r="C19" s="4"/>
      <c r="D19" s="4"/>
      <c r="E19" s="4"/>
    </row>
    <row r="20" spans="1:5" ht="57">
      <c r="A20" s="36" t="s">
        <v>138</v>
      </c>
      <c r="B20" s="5" t="s">
        <v>11</v>
      </c>
      <c r="C20" s="5" t="s">
        <v>46</v>
      </c>
      <c r="D20" s="5" t="s">
        <v>125</v>
      </c>
      <c r="E20" s="5" t="s">
        <v>14</v>
      </c>
    </row>
    <row r="21" spans="1:5">
      <c r="A21" s="37" t="s">
        <v>19</v>
      </c>
      <c r="B21" s="11">
        <v>8554</v>
      </c>
      <c r="C21" s="27">
        <v>2303271</v>
      </c>
      <c r="D21" s="27">
        <f>C21/B21</f>
        <v>269.26245031564179</v>
      </c>
      <c r="E21" s="7">
        <v>1080</v>
      </c>
    </row>
    <row r="22" spans="1:5">
      <c r="A22" s="37" t="s">
        <v>20</v>
      </c>
      <c r="B22" s="11">
        <v>2111</v>
      </c>
      <c r="C22" s="27">
        <v>792917</v>
      </c>
      <c r="D22" s="27">
        <f t="shared" ref="D22:D23" si="0">C22/B22</f>
        <v>375.61203221222172</v>
      </c>
      <c r="E22" s="7">
        <v>372</v>
      </c>
    </row>
    <row r="23" spans="1:5">
      <c r="A23" s="37" t="s">
        <v>21</v>
      </c>
      <c r="B23" s="34">
        <f>SUM(B21:B22)</f>
        <v>10665</v>
      </c>
      <c r="C23" s="34">
        <f>SUM(C21:C22)</f>
        <v>3096188</v>
      </c>
      <c r="D23" s="38">
        <f t="shared" si="0"/>
        <v>290.31298640412564</v>
      </c>
      <c r="E23" s="39">
        <f>SUM(E21:E22)</f>
        <v>1452</v>
      </c>
    </row>
    <row r="24" spans="1:5">
      <c r="A24" s="1"/>
      <c r="C24" s="1"/>
      <c r="D24" s="1"/>
    </row>
    <row r="25" spans="1:5">
      <c r="A25" s="1"/>
      <c r="B25" s="1"/>
      <c r="C25" s="1"/>
      <c r="D25" s="1"/>
      <c r="E25" s="1"/>
    </row>
    <row r="26" spans="1:5">
      <c r="A26" s="1" t="s">
        <v>126</v>
      </c>
      <c r="C26" s="1"/>
      <c r="D26" s="1"/>
    </row>
    <row r="27" spans="1:5">
      <c r="A27" s="1"/>
      <c r="C27" s="1"/>
      <c r="D27" s="1"/>
    </row>
    <row r="28" spans="1:5">
      <c r="A28" s="36" t="s">
        <v>138</v>
      </c>
      <c r="B28" s="42" t="s">
        <v>70</v>
      </c>
    </row>
    <row r="29" spans="1:5">
      <c r="A29" s="37" t="s">
        <v>19</v>
      </c>
      <c r="B29" s="11">
        <v>288371</v>
      </c>
    </row>
    <row r="30" spans="1:5">
      <c r="A30" s="37" t="s">
        <v>20</v>
      </c>
      <c r="B30" s="40">
        <v>97476</v>
      </c>
    </row>
    <row r="31" spans="1:5">
      <c r="A31" s="37" t="s">
        <v>21</v>
      </c>
      <c r="B31" s="34">
        <f>SUM(B29:B30)</f>
        <v>385847</v>
      </c>
    </row>
    <row r="35" spans="1:5" ht="18">
      <c r="A35" s="22" t="s">
        <v>17</v>
      </c>
    </row>
    <row r="37" spans="1:5" ht="42.75">
      <c r="A37" s="36" t="s">
        <v>138</v>
      </c>
      <c r="B37" s="5" t="s">
        <v>11</v>
      </c>
      <c r="C37" s="5" t="s">
        <v>70</v>
      </c>
      <c r="D37" s="5" t="s">
        <v>44</v>
      </c>
      <c r="E37" s="5" t="s">
        <v>18</v>
      </c>
    </row>
    <row r="38" spans="1:5">
      <c r="A38" s="37" t="s">
        <v>19</v>
      </c>
      <c r="B38" s="11">
        <v>5007</v>
      </c>
      <c r="C38" s="27">
        <v>190410.45</v>
      </c>
      <c r="D38" s="27">
        <f>C38/B38</f>
        <v>38.028849610545237</v>
      </c>
      <c r="E38" s="6">
        <v>118</v>
      </c>
    </row>
    <row r="39" spans="1:5">
      <c r="A39" s="37" t="s">
        <v>20</v>
      </c>
      <c r="B39" s="11">
        <v>2001</v>
      </c>
      <c r="C39" s="27">
        <v>78298.91</v>
      </c>
      <c r="D39" s="27">
        <f t="shared" ref="D39:D40" si="1">C39/B39</f>
        <v>39.129890054972513</v>
      </c>
      <c r="E39" s="6">
        <v>31</v>
      </c>
    </row>
    <row r="40" spans="1:5">
      <c r="A40" s="37" t="s">
        <v>21</v>
      </c>
      <c r="B40" s="34">
        <f>SUM(B38:B39)</f>
        <v>7008</v>
      </c>
      <c r="C40" s="34">
        <f>SUM(C38:C39)</f>
        <v>268709.36</v>
      </c>
      <c r="D40" s="38">
        <f t="shared" si="1"/>
        <v>38.343230593607302</v>
      </c>
      <c r="E40" s="41">
        <f>SUM(E38:E39)</f>
        <v>149</v>
      </c>
    </row>
    <row r="43" spans="1:5">
      <c r="A43" s="1" t="s">
        <v>1</v>
      </c>
    </row>
    <row r="44" spans="1:5">
      <c r="A44" s="1"/>
    </row>
    <row r="45" spans="1:5">
      <c r="A45" s="36" t="s">
        <v>138</v>
      </c>
      <c r="B45" s="42" t="s">
        <v>70</v>
      </c>
    </row>
    <row r="46" spans="1:5">
      <c r="A46" s="37" t="s">
        <v>19</v>
      </c>
      <c r="B46" s="11">
        <v>30759.19</v>
      </c>
      <c r="C46" s="1"/>
      <c r="D46" s="1"/>
      <c r="E46" s="10"/>
    </row>
    <row r="47" spans="1:5">
      <c r="A47" s="37" t="s">
        <v>20</v>
      </c>
      <c r="B47" s="11">
        <v>10037.06</v>
      </c>
    </row>
    <row r="48" spans="1:5">
      <c r="A48" s="37" t="s">
        <v>21</v>
      </c>
      <c r="B48" s="34">
        <f>SUM(B46:B47)</f>
        <v>40796.25</v>
      </c>
    </row>
    <row r="50" spans="1:11" ht="15.75" thickBot="1"/>
    <row r="51" spans="1:11" ht="15.75" thickBot="1">
      <c r="A51" s="193" t="s">
        <v>177</v>
      </c>
      <c r="B51" s="193"/>
      <c r="C51" s="193"/>
      <c r="D51" s="193"/>
      <c r="E51" s="193"/>
      <c r="F51" s="193"/>
      <c r="G51" s="193"/>
      <c r="H51" s="193"/>
      <c r="I51" s="193"/>
      <c r="J51" s="194"/>
      <c r="K51" s="90"/>
    </row>
    <row r="52" spans="1:11" ht="15.75" thickBot="1">
      <c r="A52" s="195" t="s">
        <v>178</v>
      </c>
      <c r="B52" s="195"/>
      <c r="C52" s="195"/>
      <c r="D52" s="195"/>
      <c r="E52" s="195"/>
      <c r="F52" s="195"/>
      <c r="G52" s="195"/>
      <c r="H52" s="195"/>
      <c r="I52" s="195"/>
      <c r="J52" s="195"/>
      <c r="K52" s="90"/>
    </row>
    <row r="53" spans="1:11">
      <c r="A53" s="91" t="s">
        <v>179</v>
      </c>
      <c r="B53" s="97">
        <v>7121</v>
      </c>
      <c r="C53" s="66"/>
      <c r="D53" s="90"/>
      <c r="E53" s="90"/>
      <c r="F53" s="90"/>
      <c r="G53" s="90"/>
      <c r="H53" s="90"/>
      <c r="I53" s="90"/>
      <c r="J53" s="90"/>
      <c r="K53" s="90"/>
    </row>
    <row r="54" spans="1:11" ht="29.25" thickBot="1">
      <c r="A54" s="93" t="s">
        <v>180</v>
      </c>
      <c r="B54" s="98">
        <v>10593</v>
      </c>
      <c r="C54" s="66"/>
      <c r="D54" s="90"/>
      <c r="E54" s="90"/>
      <c r="F54" s="90"/>
      <c r="G54" s="90"/>
      <c r="H54" s="90"/>
      <c r="I54" s="90"/>
      <c r="J54" s="90"/>
      <c r="K54" s="90"/>
    </row>
    <row r="55" spans="1:11" ht="15.75" thickBot="1">
      <c r="A55" s="95" t="s">
        <v>55</v>
      </c>
      <c r="B55" s="96">
        <f>SUM(B53:B54)</f>
        <v>17714</v>
      </c>
      <c r="C55" s="66"/>
      <c r="D55" s="90"/>
      <c r="E55" s="90"/>
      <c r="F55" s="90"/>
      <c r="G55" s="90"/>
      <c r="H55" s="90"/>
      <c r="I55" s="90"/>
      <c r="J55" s="90"/>
      <c r="K55" s="90"/>
    </row>
    <row r="56" spans="1:11">
      <c r="A56" s="66"/>
      <c r="B56" s="66"/>
      <c r="C56" s="66"/>
      <c r="D56" s="90"/>
      <c r="E56" s="90"/>
      <c r="F56" s="90"/>
      <c r="G56" s="90"/>
      <c r="H56" s="90"/>
      <c r="I56" s="90"/>
      <c r="J56" s="90"/>
      <c r="K56" s="90"/>
    </row>
    <row r="57" spans="1:11" ht="15.75" thickBot="1">
      <c r="A57" s="196" t="s">
        <v>181</v>
      </c>
      <c r="B57" s="196"/>
      <c r="C57" s="196"/>
      <c r="D57" s="196"/>
      <c r="E57" s="196"/>
      <c r="F57" s="196"/>
      <c r="G57" s="196"/>
      <c r="H57" s="196"/>
      <c r="I57" s="196"/>
      <c r="J57" s="196"/>
      <c r="K57" s="196"/>
    </row>
    <row r="58" spans="1:11">
      <c r="A58" s="91" t="s">
        <v>179</v>
      </c>
      <c r="B58" s="97"/>
      <c r="C58" s="90"/>
      <c r="D58" s="90"/>
      <c r="E58" s="90"/>
      <c r="F58" s="90"/>
      <c r="G58" s="90"/>
      <c r="H58" s="90"/>
      <c r="I58" s="90"/>
      <c r="J58" s="90"/>
      <c r="K58" s="90"/>
    </row>
    <row r="59" spans="1:11" ht="29.25" thickBot="1">
      <c r="A59" s="93" t="s">
        <v>180</v>
      </c>
      <c r="B59" s="98"/>
      <c r="C59" s="90"/>
      <c r="D59" s="90"/>
      <c r="E59" s="90"/>
      <c r="F59" s="90"/>
      <c r="G59" s="90"/>
      <c r="H59" s="90"/>
      <c r="I59" s="90"/>
      <c r="J59" s="90"/>
      <c r="K59" s="90"/>
    </row>
    <row r="60" spans="1:11" ht="15.75" thickBot="1">
      <c r="A60" s="95" t="s">
        <v>55</v>
      </c>
      <c r="B60" s="96">
        <f>SUM(B58:B59)</f>
        <v>0</v>
      </c>
      <c r="C60" s="90"/>
      <c r="D60" s="90"/>
      <c r="E60" s="90"/>
      <c r="F60" s="90"/>
      <c r="G60" s="90"/>
      <c r="H60" s="90"/>
      <c r="I60" s="90"/>
      <c r="J60" s="90"/>
      <c r="K60" s="90"/>
    </row>
  </sheetData>
  <mergeCells count="3">
    <mergeCell ref="A51:J51"/>
    <mergeCell ref="A52:J52"/>
    <mergeCell ref="A57:K57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55"/>
  <sheetViews>
    <sheetView workbookViewId="0"/>
  </sheetViews>
  <sheetFormatPr baseColWidth="10" defaultRowHeight="15"/>
  <cols>
    <col min="1" max="1" width="15.140625" style="104" customWidth="1"/>
    <col min="2" max="2" width="11.42578125" style="104"/>
    <col min="3" max="3" width="15" style="104" customWidth="1"/>
    <col min="4" max="4" width="12.140625" style="104" customWidth="1"/>
    <col min="5" max="5" width="11.42578125" style="104"/>
    <col min="6" max="6" width="15.140625" style="104" customWidth="1"/>
    <col min="7" max="8" width="11.42578125" style="104"/>
    <col min="9" max="9" width="15.5703125" style="104" customWidth="1"/>
    <col min="10" max="10" width="11.42578125" style="104"/>
    <col min="11" max="11" width="14.7109375" style="104" customWidth="1"/>
    <col min="12" max="12" width="13.140625" style="104" customWidth="1"/>
    <col min="13" max="13" width="14.140625" style="104" bestFit="1" customWidth="1"/>
    <col min="14" max="18" width="11.42578125" style="104"/>
    <col min="19" max="19" width="14.7109375" style="104" customWidth="1"/>
    <col min="20" max="16384" width="11.42578125" style="104"/>
  </cols>
  <sheetData>
    <row r="1" spans="1:21" ht="18">
      <c r="A1" s="103" t="s">
        <v>118</v>
      </c>
    </row>
    <row r="3" spans="1:21">
      <c r="A3" s="105"/>
      <c r="B3" s="202" t="s">
        <v>127</v>
      </c>
      <c r="C3" s="202"/>
      <c r="D3" s="202"/>
      <c r="E3" s="202"/>
      <c r="F3" s="202"/>
      <c r="G3" s="202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21">
      <c r="A5" s="105" t="s">
        <v>84</v>
      </c>
      <c r="B5" s="198" t="s">
        <v>0</v>
      </c>
      <c r="C5" s="198"/>
      <c r="D5" s="198"/>
      <c r="E5" s="198"/>
      <c r="F5" s="198"/>
      <c r="G5" s="106">
        <f>SUM(F9:F12)</f>
        <v>22985</v>
      </c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1">
      <c r="A6" s="105"/>
      <c r="B6" s="107"/>
      <c r="C6" s="105"/>
      <c r="D6" s="105"/>
      <c r="E6" s="105"/>
      <c r="F6" s="105"/>
      <c r="G6" s="108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</row>
    <row r="7" spans="1:21">
      <c r="A7" s="105"/>
      <c r="B7" s="197" t="s">
        <v>85</v>
      </c>
      <c r="C7" s="197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</row>
    <row r="8" spans="1:21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</row>
    <row r="9" spans="1:21">
      <c r="A9" s="105"/>
      <c r="B9" s="198" t="s">
        <v>86</v>
      </c>
      <c r="C9" s="198"/>
      <c r="D9" s="198"/>
      <c r="E9" s="198"/>
      <c r="F9" s="106">
        <v>9145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</row>
    <row r="10" spans="1:21">
      <c r="A10" s="105"/>
      <c r="B10" s="198" t="s">
        <v>87</v>
      </c>
      <c r="C10" s="198"/>
      <c r="D10" s="198"/>
      <c r="E10" s="198"/>
      <c r="F10" s="106">
        <v>9434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</row>
    <row r="11" spans="1:21">
      <c r="A11" s="105"/>
      <c r="B11" s="198" t="s">
        <v>88</v>
      </c>
      <c r="C11" s="198"/>
      <c r="D11" s="198"/>
      <c r="E11" s="198"/>
      <c r="F11" s="106">
        <v>2843</v>
      </c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</row>
    <row r="12" spans="1:21">
      <c r="A12" s="105"/>
      <c r="B12" s="198" t="s">
        <v>89</v>
      </c>
      <c r="C12" s="198"/>
      <c r="D12" s="198"/>
      <c r="E12" s="198"/>
      <c r="F12" s="106">
        <v>1563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</row>
    <row r="13" spans="1:21">
      <c r="A13" s="105"/>
      <c r="B13" s="107"/>
      <c r="C13" s="105"/>
      <c r="D13" s="105"/>
      <c r="E13" s="105"/>
      <c r="F13" s="108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</row>
    <row r="14" spans="1:21">
      <c r="A14" s="105"/>
      <c r="B14" s="109"/>
      <c r="C14" s="105"/>
      <c r="D14" s="105"/>
      <c r="E14" s="105"/>
      <c r="F14" s="108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</row>
    <row r="15" spans="1:21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</row>
    <row r="16" spans="1:21">
      <c r="A16" s="105" t="s">
        <v>90</v>
      </c>
      <c r="B16" s="198" t="s">
        <v>91</v>
      </c>
      <c r="C16" s="198"/>
      <c r="D16" s="198"/>
      <c r="E16" s="198"/>
      <c r="F16" s="106">
        <f>SUM(F20:F23)</f>
        <v>17120</v>
      </c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</row>
    <row r="17" spans="1:21">
      <c r="A17" s="105"/>
      <c r="B17" s="107"/>
      <c r="C17" s="105"/>
      <c r="D17" s="105"/>
      <c r="E17" s="105"/>
      <c r="F17" s="108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</row>
    <row r="18" spans="1:21">
      <c r="A18" s="105"/>
      <c r="B18" s="197" t="s">
        <v>85</v>
      </c>
      <c r="C18" s="197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</row>
    <row r="19" spans="1:21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</row>
    <row r="20" spans="1:21">
      <c r="A20" s="105"/>
      <c r="B20" s="198" t="s">
        <v>86</v>
      </c>
      <c r="C20" s="198"/>
      <c r="D20" s="198"/>
      <c r="E20" s="198"/>
      <c r="F20" s="106">
        <v>9145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</row>
    <row r="21" spans="1:21">
      <c r="A21" s="105"/>
      <c r="B21" s="198" t="s">
        <v>87</v>
      </c>
      <c r="C21" s="198"/>
      <c r="D21" s="198"/>
      <c r="E21" s="198"/>
      <c r="F21" s="106">
        <v>7244</v>
      </c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</row>
    <row r="22" spans="1:21">
      <c r="A22" s="105"/>
      <c r="B22" s="198" t="s">
        <v>88</v>
      </c>
      <c r="C22" s="198"/>
      <c r="D22" s="198"/>
      <c r="E22" s="198"/>
      <c r="F22" s="106">
        <v>0</v>
      </c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</row>
    <row r="23" spans="1:21">
      <c r="A23" s="105"/>
      <c r="B23" s="198" t="s">
        <v>89</v>
      </c>
      <c r="C23" s="198"/>
      <c r="D23" s="198"/>
      <c r="E23" s="198"/>
      <c r="F23" s="106">
        <v>731</v>
      </c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</row>
    <row r="24" spans="1:21">
      <c r="A24" s="105"/>
      <c r="B24" s="107"/>
      <c r="C24" s="105"/>
      <c r="D24" s="105"/>
      <c r="E24" s="105"/>
      <c r="F24" s="108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</row>
    <row r="25" spans="1:21">
      <c r="A25" s="105"/>
      <c r="B25" s="109"/>
      <c r="C25" s="105"/>
      <c r="D25" s="105"/>
      <c r="E25" s="105"/>
      <c r="F25" s="108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</row>
    <row r="26" spans="1:21">
      <c r="A26" s="105"/>
      <c r="B26" s="107"/>
      <c r="C26" s="105"/>
      <c r="D26" s="105"/>
      <c r="E26" s="105"/>
      <c r="F26" s="108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</row>
    <row r="27" spans="1:21">
      <c r="A27" s="105" t="s">
        <v>92</v>
      </c>
      <c r="B27" s="198" t="s">
        <v>93</v>
      </c>
      <c r="C27" s="198"/>
      <c r="D27" s="198"/>
      <c r="E27" s="198"/>
      <c r="F27" s="198"/>
      <c r="G27" s="198"/>
      <c r="H27" s="198"/>
      <c r="I27" s="198"/>
      <c r="J27" s="198"/>
      <c r="K27" s="110">
        <f>SUM(F31:F34)</f>
        <v>5343903.3</v>
      </c>
      <c r="L27" s="105"/>
      <c r="M27" s="105"/>
      <c r="N27" s="105"/>
      <c r="O27" s="105"/>
      <c r="P27" s="105"/>
      <c r="Q27" s="105"/>
      <c r="R27" s="105"/>
      <c r="S27" s="105"/>
      <c r="T27" s="105"/>
      <c r="U27" s="105"/>
    </row>
    <row r="28" spans="1:21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</row>
    <row r="29" spans="1:21">
      <c r="A29" s="105"/>
      <c r="B29" s="197" t="s">
        <v>85</v>
      </c>
      <c r="C29" s="197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</row>
    <row r="30" spans="1:21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</row>
    <row r="31" spans="1:21">
      <c r="A31" s="105"/>
      <c r="B31" s="198" t="s">
        <v>86</v>
      </c>
      <c r="C31" s="198"/>
      <c r="D31" s="198"/>
      <c r="E31" s="198"/>
      <c r="F31" s="106">
        <v>2332307</v>
      </c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</row>
    <row r="32" spans="1:21">
      <c r="A32" s="105"/>
      <c r="B32" s="198" t="s">
        <v>87</v>
      </c>
      <c r="C32" s="198"/>
      <c r="D32" s="198"/>
      <c r="E32" s="198"/>
      <c r="F32" s="106">
        <v>2202785.5</v>
      </c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</row>
    <row r="33" spans="1:21">
      <c r="A33" s="105"/>
      <c r="B33" s="198" t="s">
        <v>88</v>
      </c>
      <c r="C33" s="198"/>
      <c r="D33" s="198"/>
      <c r="E33" s="198"/>
      <c r="F33" s="106">
        <v>654231.80000000005</v>
      </c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</row>
    <row r="34" spans="1:21">
      <c r="A34" s="105"/>
      <c r="B34" s="198" t="s">
        <v>89</v>
      </c>
      <c r="C34" s="198"/>
      <c r="D34" s="198"/>
      <c r="E34" s="198"/>
      <c r="F34" s="106">
        <v>154579</v>
      </c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</row>
    <row r="36" spans="1:21">
      <c r="A36" s="105"/>
      <c r="B36" s="109"/>
      <c r="C36" s="105"/>
      <c r="D36" s="105"/>
      <c r="E36" s="105"/>
      <c r="F36" s="111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</row>
    <row r="37" spans="1:21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</row>
    <row r="38" spans="1:21">
      <c r="A38" s="105" t="s">
        <v>94</v>
      </c>
      <c r="B38" s="198" t="s">
        <v>95</v>
      </c>
      <c r="C38" s="198"/>
      <c r="D38" s="198"/>
      <c r="E38" s="198"/>
      <c r="F38" s="198"/>
      <c r="G38" s="198"/>
      <c r="H38" s="198"/>
      <c r="I38" s="112">
        <f>SUM(F42:F45)</f>
        <v>1967</v>
      </c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</row>
    <row r="39" spans="1:21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</row>
    <row r="40" spans="1:21">
      <c r="A40" s="105"/>
      <c r="B40" s="197" t="s">
        <v>85</v>
      </c>
      <c r="C40" s="197"/>
      <c r="D40" s="113"/>
      <c r="E40" s="113"/>
      <c r="F40" s="113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</row>
    <row r="41" spans="1:21">
      <c r="A41" s="105"/>
      <c r="B41" s="113"/>
      <c r="C41" s="113"/>
      <c r="D41" s="113"/>
      <c r="E41" s="113"/>
      <c r="F41" s="113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</row>
    <row r="42" spans="1:21">
      <c r="A42" s="105"/>
      <c r="B42" s="198" t="s">
        <v>86</v>
      </c>
      <c r="C42" s="198"/>
      <c r="D42" s="198"/>
      <c r="E42" s="198"/>
      <c r="F42" s="106">
        <v>948</v>
      </c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</row>
    <row r="43" spans="1:21">
      <c r="A43" s="105"/>
      <c r="B43" s="198" t="s">
        <v>87</v>
      </c>
      <c r="C43" s="198"/>
      <c r="D43" s="198"/>
      <c r="E43" s="198"/>
      <c r="F43" s="106">
        <v>838</v>
      </c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</row>
    <row r="44" spans="1:21">
      <c r="A44" s="105"/>
      <c r="B44" s="198" t="s">
        <v>88</v>
      </c>
      <c r="C44" s="198"/>
      <c r="D44" s="198"/>
      <c r="E44" s="198"/>
      <c r="F44" s="106">
        <v>111</v>
      </c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</row>
    <row r="45" spans="1:21">
      <c r="A45" s="105"/>
      <c r="B45" s="198" t="s">
        <v>89</v>
      </c>
      <c r="C45" s="198"/>
      <c r="D45" s="198"/>
      <c r="E45" s="198"/>
      <c r="F45" s="106">
        <v>70</v>
      </c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</row>
    <row r="47" spans="1:21">
      <c r="A47" s="105"/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105"/>
      <c r="S47" s="105"/>
      <c r="T47" s="105"/>
      <c r="U47" s="105"/>
    </row>
    <row r="48" spans="1:21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</row>
    <row r="49" spans="1:21">
      <c r="A49" s="105" t="s">
        <v>96</v>
      </c>
      <c r="B49" s="198" t="s">
        <v>97</v>
      </c>
      <c r="C49" s="198"/>
      <c r="D49" s="198"/>
      <c r="E49" s="198"/>
      <c r="F49" s="198"/>
      <c r="G49" s="198"/>
      <c r="H49" s="198"/>
      <c r="I49" s="198"/>
      <c r="J49" s="198"/>
      <c r="K49" s="106">
        <f>SUM(F53:F56)</f>
        <v>21164</v>
      </c>
      <c r="L49" s="105"/>
      <c r="M49" s="105"/>
      <c r="N49" s="105"/>
      <c r="O49" s="105"/>
      <c r="P49" s="105"/>
      <c r="Q49" s="105"/>
      <c r="R49" s="105"/>
      <c r="S49" s="105"/>
      <c r="T49" s="105"/>
      <c r="U49" s="105"/>
    </row>
    <row r="50" spans="1:21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</row>
    <row r="51" spans="1:21">
      <c r="A51" s="105"/>
      <c r="B51" s="197" t="s">
        <v>85</v>
      </c>
      <c r="C51" s="197"/>
      <c r="D51" s="197"/>
      <c r="E51" s="197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</row>
    <row r="52" spans="1:21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</row>
    <row r="53" spans="1:21">
      <c r="A53" s="105"/>
      <c r="B53" s="198" t="s">
        <v>86</v>
      </c>
      <c r="C53" s="198"/>
      <c r="D53" s="198"/>
      <c r="E53" s="198"/>
      <c r="F53" s="106">
        <v>18867</v>
      </c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</row>
    <row r="54" spans="1:21">
      <c r="A54" s="105"/>
      <c r="B54" s="198" t="s">
        <v>87</v>
      </c>
      <c r="C54" s="198"/>
      <c r="D54" s="198"/>
      <c r="E54" s="198"/>
      <c r="F54" s="106">
        <v>723</v>
      </c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</row>
    <row r="55" spans="1:21">
      <c r="A55" s="105"/>
      <c r="B55" s="198" t="s">
        <v>88</v>
      </c>
      <c r="C55" s="198"/>
      <c r="D55" s="198"/>
      <c r="E55" s="198"/>
      <c r="F55" s="106">
        <v>1563</v>
      </c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</row>
    <row r="56" spans="1:21">
      <c r="A56" s="105"/>
      <c r="B56" s="198" t="s">
        <v>89</v>
      </c>
      <c r="C56" s="198"/>
      <c r="D56" s="198"/>
      <c r="E56" s="198"/>
      <c r="F56" s="106">
        <v>11</v>
      </c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</row>
    <row r="58" spans="1:21">
      <c r="A58" s="105"/>
      <c r="B58" s="109"/>
      <c r="C58" s="105"/>
      <c r="D58" s="105"/>
      <c r="E58" s="105"/>
      <c r="F58" s="108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</row>
    <row r="59" spans="1:21">
      <c r="A59" s="105"/>
      <c r="B59" s="107"/>
      <c r="C59" s="105"/>
      <c r="D59" s="105"/>
      <c r="E59" s="105"/>
      <c r="F59" s="108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</row>
    <row r="60" spans="1:21">
      <c r="A60" s="105"/>
      <c r="B60" s="107" t="s">
        <v>98</v>
      </c>
      <c r="C60" s="105"/>
      <c r="D60" s="105"/>
      <c r="E60" s="105"/>
      <c r="F60" s="108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</row>
    <row r="61" spans="1:21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</row>
    <row r="62" spans="1:21" ht="28.5">
      <c r="A62" s="105"/>
      <c r="B62" s="203" t="s">
        <v>99</v>
      </c>
      <c r="C62" s="204"/>
      <c r="D62" s="114" t="s">
        <v>54</v>
      </c>
      <c r="E62" s="114" t="s">
        <v>52</v>
      </c>
      <c r="F62" s="114" t="s">
        <v>182</v>
      </c>
      <c r="G62" s="114" t="s">
        <v>53</v>
      </c>
      <c r="H62" s="114" t="s">
        <v>100</v>
      </c>
      <c r="I62" s="114" t="s">
        <v>183</v>
      </c>
      <c r="J62" s="114" t="s">
        <v>184</v>
      </c>
      <c r="K62" s="115"/>
      <c r="L62" s="105"/>
      <c r="M62" s="105"/>
      <c r="N62" s="105"/>
      <c r="O62" s="105"/>
      <c r="P62" s="105"/>
      <c r="Q62" s="105"/>
      <c r="R62" s="105"/>
      <c r="S62" s="105"/>
      <c r="T62" s="105"/>
      <c r="U62" s="105"/>
    </row>
    <row r="63" spans="1:21">
      <c r="A63" s="105"/>
      <c r="B63" s="198" t="s">
        <v>101</v>
      </c>
      <c r="C63" s="199"/>
      <c r="D63" s="106">
        <v>8865</v>
      </c>
      <c r="E63" s="106">
        <v>8370</v>
      </c>
      <c r="F63" s="106">
        <v>221</v>
      </c>
      <c r="G63" s="106">
        <v>858</v>
      </c>
      <c r="H63" s="106">
        <v>8</v>
      </c>
      <c r="I63" s="106">
        <v>3858</v>
      </c>
      <c r="J63" s="106">
        <v>2134</v>
      </c>
      <c r="K63" s="108"/>
      <c r="L63" s="105"/>
      <c r="M63" s="105"/>
      <c r="N63" s="105"/>
      <c r="O63" s="105"/>
      <c r="P63" s="105"/>
      <c r="Q63" s="105"/>
      <c r="R63" s="105"/>
      <c r="S63" s="105"/>
      <c r="T63" s="105"/>
      <c r="U63" s="105"/>
    </row>
    <row r="64" spans="1:21">
      <c r="A64" s="105"/>
      <c r="B64" s="198" t="s">
        <v>102</v>
      </c>
      <c r="C64" s="199"/>
      <c r="D64" s="106">
        <v>9572</v>
      </c>
      <c r="E64" s="106">
        <v>8969</v>
      </c>
      <c r="F64" s="106">
        <v>435</v>
      </c>
      <c r="G64" s="106">
        <v>576</v>
      </c>
      <c r="H64" s="106">
        <v>3</v>
      </c>
      <c r="I64" s="106">
        <v>1696</v>
      </c>
      <c r="J64" s="106">
        <v>4033</v>
      </c>
      <c r="K64" s="108"/>
      <c r="L64" s="105"/>
      <c r="M64" s="105"/>
      <c r="N64" s="105"/>
      <c r="O64" s="105"/>
      <c r="P64" s="105"/>
      <c r="Q64" s="105"/>
      <c r="R64" s="105"/>
      <c r="S64" s="105"/>
      <c r="T64" s="105"/>
      <c r="U64" s="105"/>
    </row>
    <row r="65" spans="1:21">
      <c r="A65" s="105"/>
      <c r="B65" s="198" t="s">
        <v>103</v>
      </c>
      <c r="C65" s="199"/>
      <c r="D65" s="106">
        <v>2843</v>
      </c>
      <c r="E65" s="106">
        <v>739</v>
      </c>
      <c r="F65" s="106">
        <v>0</v>
      </c>
      <c r="G65" s="106">
        <v>85</v>
      </c>
      <c r="H65" s="106">
        <v>0</v>
      </c>
      <c r="I65" s="106">
        <v>291</v>
      </c>
      <c r="J65" s="106">
        <v>139</v>
      </c>
      <c r="K65" s="108"/>
      <c r="L65" s="105"/>
      <c r="M65" s="105"/>
      <c r="N65" s="105"/>
      <c r="O65" s="105"/>
      <c r="P65" s="105"/>
      <c r="Q65" s="105"/>
      <c r="R65" s="105"/>
      <c r="S65" s="105"/>
      <c r="T65" s="105"/>
      <c r="U65" s="105"/>
    </row>
    <row r="66" spans="1:21">
      <c r="A66" s="105"/>
      <c r="B66" s="198" t="s">
        <v>104</v>
      </c>
      <c r="C66" s="199"/>
      <c r="D66" s="106">
        <v>832</v>
      </c>
      <c r="E66" s="106">
        <v>789</v>
      </c>
      <c r="F66" s="106">
        <v>67</v>
      </c>
      <c r="G66" s="106">
        <v>44</v>
      </c>
      <c r="H66" s="106">
        <v>0</v>
      </c>
      <c r="I66" s="106">
        <v>483</v>
      </c>
      <c r="J66" s="106">
        <v>345</v>
      </c>
      <c r="K66" s="108"/>
      <c r="L66" s="105"/>
      <c r="M66" s="105"/>
      <c r="N66" s="105"/>
      <c r="O66" s="105"/>
      <c r="P66" s="105"/>
      <c r="Q66" s="105"/>
      <c r="R66" s="105"/>
      <c r="S66" s="105"/>
      <c r="T66" s="105"/>
      <c r="U66" s="105"/>
    </row>
    <row r="67" spans="1:21">
      <c r="A67" s="105"/>
      <c r="B67" s="116"/>
      <c r="C67" s="105"/>
      <c r="D67" s="108"/>
      <c r="E67" s="108"/>
      <c r="F67" s="108"/>
      <c r="G67" s="108"/>
      <c r="H67" s="108"/>
      <c r="I67" s="108"/>
      <c r="J67" s="108"/>
      <c r="K67" s="108"/>
      <c r="L67" s="105"/>
      <c r="M67" s="105"/>
      <c r="N67" s="105"/>
      <c r="O67" s="105"/>
      <c r="P67" s="105"/>
      <c r="Q67" s="105"/>
      <c r="R67" s="105"/>
      <c r="S67" s="105"/>
      <c r="T67" s="105"/>
      <c r="U67" s="105"/>
    </row>
    <row r="68" spans="1:21">
      <c r="A68" s="105"/>
      <c r="B68" s="20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105"/>
      <c r="S68" s="105"/>
      <c r="T68" s="105"/>
      <c r="U68" s="105"/>
    </row>
    <row r="69" spans="1:21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</row>
    <row r="70" spans="1:21">
      <c r="A70" s="105" t="s">
        <v>105</v>
      </c>
      <c r="B70" s="199" t="s">
        <v>106</v>
      </c>
      <c r="C70" s="201"/>
      <c r="D70" s="201"/>
      <c r="E70" s="201"/>
      <c r="F70" s="201"/>
      <c r="G70" s="201"/>
      <c r="H70" s="201"/>
      <c r="I70" s="201"/>
      <c r="J70" s="201"/>
      <c r="K70" s="201"/>
      <c r="L70" s="205"/>
      <c r="M70" s="112">
        <f>SUM(F74:F77)</f>
        <v>10572960.6</v>
      </c>
      <c r="N70" s="105"/>
      <c r="O70" s="105"/>
      <c r="P70" s="105"/>
      <c r="Q70" s="105"/>
      <c r="R70" s="105"/>
      <c r="S70" s="105"/>
      <c r="T70" s="105"/>
      <c r="U70" s="105"/>
    </row>
    <row r="71" spans="1:21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</row>
    <row r="72" spans="1:21">
      <c r="A72" s="105"/>
      <c r="B72" s="197" t="s">
        <v>85</v>
      </c>
      <c r="C72" s="197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</row>
    <row r="73" spans="1:21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</row>
    <row r="74" spans="1:21">
      <c r="A74" s="105"/>
      <c r="B74" s="198" t="s">
        <v>86</v>
      </c>
      <c r="C74" s="198"/>
      <c r="D74" s="198"/>
      <c r="E74" s="199"/>
      <c r="F74" s="117">
        <v>4560294.1900000004</v>
      </c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</row>
    <row r="75" spans="1:21">
      <c r="A75" s="105"/>
      <c r="B75" s="198" t="s">
        <v>87</v>
      </c>
      <c r="C75" s="198"/>
      <c r="D75" s="198"/>
      <c r="E75" s="199"/>
      <c r="F75" s="117">
        <v>4606412.01</v>
      </c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</row>
    <row r="76" spans="1:21">
      <c r="A76" s="105"/>
      <c r="B76" s="198" t="s">
        <v>88</v>
      </c>
      <c r="C76" s="198"/>
      <c r="D76" s="198"/>
      <c r="E76" s="199"/>
      <c r="F76" s="117">
        <v>948966.84</v>
      </c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</row>
    <row r="77" spans="1:21">
      <c r="A77" s="105"/>
      <c r="B77" s="198" t="s">
        <v>89</v>
      </c>
      <c r="C77" s="198"/>
      <c r="D77" s="198"/>
      <c r="E77" s="199"/>
      <c r="F77" s="117">
        <v>457287.56</v>
      </c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</row>
    <row r="78" spans="1:21">
      <c r="A78" s="105"/>
      <c r="B78" s="107"/>
      <c r="C78" s="105"/>
      <c r="D78" s="105"/>
      <c r="E78" s="105"/>
      <c r="F78" s="111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</row>
    <row r="79" spans="1:21">
      <c r="A79" s="105"/>
      <c r="B79" s="109"/>
      <c r="C79" s="105"/>
      <c r="D79" s="105"/>
      <c r="E79" s="105"/>
      <c r="F79" s="111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</row>
    <row r="80" spans="1:21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</row>
    <row r="81" spans="1:21">
      <c r="A81" s="105" t="s">
        <v>107</v>
      </c>
      <c r="B81" s="198" t="s">
        <v>95</v>
      </c>
      <c r="C81" s="198"/>
      <c r="D81" s="198"/>
      <c r="E81" s="198"/>
      <c r="F81" s="198"/>
      <c r="G81" s="198"/>
      <c r="H81" s="198"/>
      <c r="I81" s="106">
        <f>SUM(F85:F88)</f>
        <v>2117</v>
      </c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</row>
    <row r="82" spans="1:21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</row>
    <row r="83" spans="1:21">
      <c r="A83" s="105"/>
      <c r="B83" s="197" t="s">
        <v>85</v>
      </c>
      <c r="C83" s="197"/>
      <c r="D83" s="113"/>
      <c r="E83" s="113"/>
      <c r="F83" s="113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</row>
    <row r="84" spans="1:21">
      <c r="A84" s="105"/>
      <c r="B84" s="113"/>
      <c r="C84" s="113"/>
      <c r="D84" s="113"/>
      <c r="E84" s="113"/>
      <c r="F84" s="113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</row>
    <row r="85" spans="1:21">
      <c r="A85" s="105"/>
      <c r="B85" s="198" t="s">
        <v>86</v>
      </c>
      <c r="C85" s="198"/>
      <c r="D85" s="198"/>
      <c r="E85" s="199"/>
      <c r="F85" s="106">
        <v>1012</v>
      </c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</row>
    <row r="86" spans="1:21">
      <c r="A86" s="105"/>
      <c r="B86" s="198" t="s">
        <v>87</v>
      </c>
      <c r="C86" s="198"/>
      <c r="D86" s="198"/>
      <c r="E86" s="199"/>
      <c r="F86" s="106">
        <v>918</v>
      </c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</row>
    <row r="87" spans="1:21">
      <c r="A87" s="105"/>
      <c r="B87" s="198" t="s">
        <v>88</v>
      </c>
      <c r="C87" s="198"/>
      <c r="D87" s="198"/>
      <c r="E87" s="199"/>
      <c r="F87" s="106">
        <v>111</v>
      </c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</row>
    <row r="88" spans="1:21">
      <c r="A88" s="105"/>
      <c r="B88" s="198" t="s">
        <v>89</v>
      </c>
      <c r="C88" s="198"/>
      <c r="D88" s="198"/>
      <c r="E88" s="199"/>
      <c r="F88" s="106">
        <v>76</v>
      </c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</row>
    <row r="89" spans="1:21">
      <c r="A89" s="105"/>
      <c r="B89" s="118"/>
      <c r="C89" s="119"/>
      <c r="D89" s="119"/>
      <c r="E89" s="119"/>
      <c r="F89" s="120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</row>
    <row r="90" spans="1:21">
      <c r="A90" s="105"/>
      <c r="B90" s="200"/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105"/>
      <c r="S90" s="105"/>
      <c r="T90" s="105"/>
      <c r="U90" s="105"/>
    </row>
    <row r="91" spans="1:21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</row>
    <row r="92" spans="1:21">
      <c r="A92" s="105" t="s">
        <v>108</v>
      </c>
      <c r="B92" s="199" t="s">
        <v>1</v>
      </c>
      <c r="C92" s="201"/>
      <c r="D92" s="201"/>
      <c r="E92" s="201"/>
      <c r="F92" s="201"/>
      <c r="G92" s="201"/>
      <c r="H92" s="201"/>
      <c r="I92" s="201"/>
      <c r="J92" s="201"/>
      <c r="K92" s="201"/>
      <c r="L92" s="121">
        <f>SUM(F96:F99)</f>
        <v>1612346.7099999997</v>
      </c>
      <c r="M92" s="122"/>
      <c r="N92" s="122"/>
      <c r="O92" s="122"/>
      <c r="P92" s="122"/>
      <c r="Q92" s="122"/>
      <c r="R92" s="122"/>
      <c r="S92" s="122"/>
      <c r="T92" s="105"/>
      <c r="U92" s="105"/>
    </row>
    <row r="93" spans="1:21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</row>
    <row r="94" spans="1:21">
      <c r="A94" s="105"/>
      <c r="B94" s="197" t="s">
        <v>85</v>
      </c>
      <c r="C94" s="197"/>
      <c r="D94" s="113"/>
      <c r="E94" s="113"/>
      <c r="F94" s="113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</row>
    <row r="95" spans="1:21">
      <c r="A95" s="105"/>
      <c r="B95" s="113"/>
      <c r="C95" s="113"/>
      <c r="D95" s="113"/>
      <c r="E95" s="113"/>
      <c r="F95" s="113"/>
      <c r="G95" s="105"/>
      <c r="H95" s="105"/>
      <c r="I95" s="105"/>
      <c r="J95" s="105"/>
      <c r="K95" s="105"/>
      <c r="L95" s="123"/>
      <c r="M95" s="105"/>
      <c r="N95" s="105"/>
      <c r="O95" s="105"/>
      <c r="P95" s="105"/>
      <c r="Q95" s="105"/>
      <c r="R95" s="105"/>
      <c r="S95" s="105"/>
      <c r="T95" s="105"/>
      <c r="U95" s="105"/>
    </row>
    <row r="96" spans="1:21">
      <c r="A96" s="105"/>
      <c r="B96" s="198" t="s">
        <v>86</v>
      </c>
      <c r="C96" s="198"/>
      <c r="D96" s="198"/>
      <c r="E96" s="199"/>
      <c r="F96" s="106">
        <v>761561.82</v>
      </c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</row>
    <row r="97" spans="1:21">
      <c r="A97" s="105"/>
      <c r="B97" s="198" t="s">
        <v>87</v>
      </c>
      <c r="C97" s="198"/>
      <c r="D97" s="198"/>
      <c r="E97" s="199"/>
      <c r="F97" s="106">
        <v>686388.82</v>
      </c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</row>
    <row r="98" spans="1:21">
      <c r="A98" s="105"/>
      <c r="B98" s="198" t="s">
        <v>88</v>
      </c>
      <c r="C98" s="198"/>
      <c r="D98" s="198"/>
      <c r="E98" s="199"/>
      <c r="F98" s="106">
        <v>86344.9</v>
      </c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</row>
    <row r="99" spans="1:21">
      <c r="A99" s="105"/>
      <c r="B99" s="198" t="s">
        <v>89</v>
      </c>
      <c r="C99" s="198"/>
      <c r="D99" s="198"/>
      <c r="E99" s="199"/>
      <c r="F99" s="106">
        <v>78051.17</v>
      </c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</row>
    <row r="100" spans="1:21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</row>
    <row r="101" spans="1:21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</row>
    <row r="102" spans="1:21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</row>
    <row r="103" spans="1:21">
      <c r="A103" s="105"/>
      <c r="B103" s="202" t="s">
        <v>109</v>
      </c>
      <c r="C103" s="202"/>
      <c r="D103" s="202"/>
      <c r="E103" s="202"/>
      <c r="F103" s="202"/>
      <c r="G103" s="202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</row>
    <row r="104" spans="1:21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</row>
    <row r="105" spans="1:21">
      <c r="A105" s="105" t="s">
        <v>110</v>
      </c>
      <c r="B105" s="198" t="s">
        <v>111</v>
      </c>
      <c r="C105" s="198"/>
      <c r="D105" s="198"/>
      <c r="E105" s="198"/>
      <c r="F105" s="198"/>
      <c r="G105" s="198"/>
      <c r="H105" s="198"/>
      <c r="I105" s="198"/>
      <c r="J105" s="198"/>
      <c r="K105" s="106">
        <f>SUM(F109:F110)</f>
        <v>45250</v>
      </c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</row>
    <row r="106" spans="1:21">
      <c r="A106" s="105"/>
      <c r="B106" s="107"/>
      <c r="C106" s="105"/>
      <c r="D106" s="105"/>
      <c r="E106" s="105"/>
      <c r="F106" s="105"/>
      <c r="G106" s="105"/>
      <c r="H106" s="105"/>
      <c r="I106" s="105"/>
      <c r="J106" s="105"/>
      <c r="K106" s="108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</row>
    <row r="107" spans="1:21">
      <c r="A107" s="105"/>
      <c r="B107" s="197" t="s">
        <v>85</v>
      </c>
      <c r="C107" s="197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</row>
    <row r="108" spans="1:21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</row>
    <row r="109" spans="1:21">
      <c r="A109" s="105"/>
      <c r="B109" s="198" t="s">
        <v>112</v>
      </c>
      <c r="C109" s="198"/>
      <c r="D109" s="198"/>
      <c r="E109" s="198"/>
      <c r="F109" s="106">
        <v>20754</v>
      </c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</row>
    <row r="110" spans="1:21">
      <c r="A110" s="105"/>
      <c r="B110" s="198" t="s">
        <v>113</v>
      </c>
      <c r="C110" s="198"/>
      <c r="D110" s="198"/>
      <c r="E110" s="198"/>
      <c r="F110" s="106">
        <v>24496</v>
      </c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</row>
    <row r="111" spans="1:21">
      <c r="A111" s="105"/>
      <c r="B111" s="107"/>
      <c r="C111" s="124"/>
      <c r="D111" s="124"/>
      <c r="E111" s="124"/>
      <c r="F111" s="108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</row>
    <row r="112" spans="1:21">
      <c r="A112" s="105"/>
      <c r="B112" s="109"/>
      <c r="C112" s="124"/>
      <c r="D112" s="124"/>
      <c r="E112" s="124"/>
      <c r="F112" s="108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</row>
    <row r="113" spans="1:21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</row>
    <row r="114" spans="1:21">
      <c r="A114" s="105" t="s">
        <v>114</v>
      </c>
      <c r="B114" s="198" t="s">
        <v>115</v>
      </c>
      <c r="C114" s="198"/>
      <c r="D114" s="198"/>
      <c r="E114" s="198"/>
      <c r="F114" s="198"/>
      <c r="G114" s="198"/>
      <c r="H114" s="198"/>
      <c r="I114" s="198"/>
      <c r="J114" s="198"/>
      <c r="K114" s="198"/>
      <c r="L114" s="106">
        <f>SUM(F118:F119)</f>
        <v>2307750</v>
      </c>
      <c r="M114" s="105"/>
      <c r="N114" s="105"/>
      <c r="O114" s="105"/>
      <c r="P114" s="105"/>
      <c r="Q114" s="105"/>
      <c r="R114" s="105"/>
      <c r="S114" s="105"/>
      <c r="T114" s="105"/>
      <c r="U114" s="105"/>
    </row>
    <row r="115" spans="1:21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</row>
    <row r="116" spans="1:21">
      <c r="A116" s="105"/>
      <c r="B116" s="197" t="s">
        <v>85</v>
      </c>
      <c r="C116" s="197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</row>
    <row r="117" spans="1:21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</row>
    <row r="118" spans="1:21">
      <c r="A118" s="105"/>
      <c r="B118" s="198" t="s">
        <v>112</v>
      </c>
      <c r="C118" s="198"/>
      <c r="D118" s="198"/>
      <c r="E118" s="198"/>
      <c r="F118" s="106">
        <v>1058454</v>
      </c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</row>
    <row r="119" spans="1:21">
      <c r="A119" s="105"/>
      <c r="B119" s="198" t="s">
        <v>113</v>
      </c>
      <c r="C119" s="198"/>
      <c r="D119" s="198"/>
      <c r="E119" s="198"/>
      <c r="F119" s="106">
        <v>1249296</v>
      </c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</row>
    <row r="120" spans="1:21">
      <c r="A120" s="105"/>
      <c r="B120" s="107"/>
      <c r="C120" s="124"/>
      <c r="D120" s="124"/>
      <c r="E120" s="124"/>
      <c r="F120" s="108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</row>
    <row r="121" spans="1:21">
      <c r="A121" s="105"/>
      <c r="B121" s="109"/>
      <c r="C121" s="124"/>
      <c r="D121" s="124"/>
      <c r="E121" s="124"/>
      <c r="F121" s="108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</row>
    <row r="122" spans="1:21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</row>
    <row r="123" spans="1:21">
      <c r="A123" s="105" t="s">
        <v>116</v>
      </c>
      <c r="B123" s="198" t="s">
        <v>95</v>
      </c>
      <c r="C123" s="198"/>
      <c r="D123" s="198"/>
      <c r="E123" s="198"/>
      <c r="F123" s="198"/>
      <c r="G123" s="198"/>
      <c r="H123" s="106">
        <f>SUM(F127:F128)</f>
        <v>402</v>
      </c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</row>
    <row r="124" spans="1:21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</row>
    <row r="125" spans="1:21">
      <c r="A125" s="105"/>
      <c r="B125" s="197" t="s">
        <v>85</v>
      </c>
      <c r="C125" s="197"/>
      <c r="D125" s="113"/>
      <c r="E125" s="113"/>
      <c r="F125" s="113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</row>
    <row r="126" spans="1:21">
      <c r="A126" s="105"/>
      <c r="B126" s="113"/>
      <c r="C126" s="113"/>
      <c r="D126" s="113"/>
      <c r="E126" s="113"/>
      <c r="F126" s="113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</row>
    <row r="127" spans="1:21">
      <c r="A127" s="105"/>
      <c r="B127" s="198" t="s">
        <v>112</v>
      </c>
      <c r="C127" s="198"/>
      <c r="D127" s="198"/>
      <c r="E127" s="199"/>
      <c r="F127" s="106">
        <v>220</v>
      </c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</row>
    <row r="128" spans="1:21">
      <c r="A128" s="105"/>
      <c r="B128" s="198" t="s">
        <v>113</v>
      </c>
      <c r="C128" s="198"/>
      <c r="D128" s="198"/>
      <c r="E128" s="199"/>
      <c r="F128" s="106">
        <v>182</v>
      </c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</row>
    <row r="129" spans="1:21">
      <c r="A129" s="105"/>
      <c r="B129" s="125"/>
      <c r="C129" s="126"/>
      <c r="D129" s="126"/>
      <c r="E129" s="126"/>
      <c r="F129" s="127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</row>
    <row r="130" spans="1:21">
      <c r="A130" s="105"/>
      <c r="B130" s="200"/>
      <c r="C130" s="200"/>
      <c r="D130" s="200"/>
      <c r="E130" s="200"/>
      <c r="F130" s="200"/>
      <c r="G130" s="200"/>
      <c r="H130" s="200"/>
      <c r="I130" s="200"/>
      <c r="J130" s="200"/>
      <c r="K130" s="200"/>
      <c r="L130" s="200"/>
      <c r="M130" s="200"/>
      <c r="N130" s="200"/>
      <c r="O130" s="200"/>
      <c r="P130" s="200"/>
      <c r="Q130" s="200"/>
      <c r="R130" s="105"/>
      <c r="S130" s="105"/>
      <c r="T130" s="105"/>
      <c r="U130" s="105"/>
    </row>
    <row r="131" spans="1:21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</row>
    <row r="132" spans="1:21">
      <c r="A132" s="105" t="s">
        <v>117</v>
      </c>
      <c r="B132" s="199" t="s">
        <v>1</v>
      </c>
      <c r="C132" s="201"/>
      <c r="D132" s="201"/>
      <c r="E132" s="201"/>
      <c r="F132" s="201"/>
      <c r="G132" s="201"/>
      <c r="H132" s="201"/>
      <c r="I132" s="201"/>
      <c r="J132" s="201"/>
      <c r="K132" s="201"/>
      <c r="L132" s="121">
        <f>SUM(F136:F137)</f>
        <v>188887.3</v>
      </c>
      <c r="M132" s="128"/>
      <c r="N132" s="129"/>
      <c r="O132" s="129"/>
      <c r="P132" s="129"/>
      <c r="Q132" s="129"/>
      <c r="R132" s="129"/>
      <c r="S132" s="105"/>
      <c r="T132" s="105"/>
      <c r="U132" s="105"/>
    </row>
    <row r="133" spans="1:21">
      <c r="A133" s="105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</row>
    <row r="134" spans="1:21">
      <c r="A134" s="105"/>
      <c r="B134" s="197" t="s">
        <v>85</v>
      </c>
      <c r="C134" s="197"/>
      <c r="D134" s="113"/>
      <c r="E134" s="113"/>
      <c r="F134" s="113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</row>
    <row r="135" spans="1:21">
      <c r="A135" s="105"/>
      <c r="B135" s="113"/>
      <c r="C135" s="113"/>
      <c r="D135" s="113"/>
      <c r="E135" s="113"/>
      <c r="F135" s="113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</row>
    <row r="136" spans="1:21">
      <c r="A136" s="105"/>
      <c r="B136" s="198" t="s">
        <v>112</v>
      </c>
      <c r="C136" s="198"/>
      <c r="D136" s="198"/>
      <c r="E136" s="198"/>
      <c r="F136" s="106">
        <v>85200.6</v>
      </c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</row>
    <row r="137" spans="1:21">
      <c r="A137" s="105"/>
      <c r="B137" s="198" t="s">
        <v>113</v>
      </c>
      <c r="C137" s="198"/>
      <c r="D137" s="198"/>
      <c r="E137" s="198"/>
      <c r="F137" s="106">
        <v>103686.7</v>
      </c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</row>
    <row r="138" spans="1:21">
      <c r="A138" s="105"/>
      <c r="B138" s="113"/>
      <c r="C138" s="113"/>
      <c r="D138" s="113"/>
      <c r="E138" s="113"/>
      <c r="F138" s="113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</row>
    <row r="139" spans="1:21">
      <c r="A139" s="105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</row>
    <row r="140" spans="1:21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</row>
    <row r="141" spans="1:21">
      <c r="A141" s="105"/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</row>
    <row r="142" spans="1:21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</row>
    <row r="143" spans="1:21">
      <c r="A143" s="105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</row>
    <row r="144" spans="1:21">
      <c r="A144" s="105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</row>
    <row r="145" spans="1:21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</row>
    <row r="146" spans="1:21">
      <c r="A146" s="105"/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</row>
    <row r="147" spans="1:21">
      <c r="A147" s="105"/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</row>
    <row r="148" spans="1:21">
      <c r="A148" s="105"/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</row>
    <row r="149" spans="1:21">
      <c r="A149" s="105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</row>
    <row r="150" spans="1:21">
      <c r="A150" s="105"/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</row>
    <row r="151" spans="1:21">
      <c r="A151" s="105"/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</row>
    <row r="152" spans="1:21">
      <c r="A152" s="105"/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</row>
    <row r="153" spans="1:21">
      <c r="A153" s="105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</row>
    <row r="154" spans="1:21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</row>
    <row r="155" spans="1:21">
      <c r="A155" s="105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</row>
  </sheetData>
  <mergeCells count="75">
    <mergeCell ref="B11:E11"/>
    <mergeCell ref="B3:G3"/>
    <mergeCell ref="B5:F5"/>
    <mergeCell ref="B7:C7"/>
    <mergeCell ref="B9:E9"/>
    <mergeCell ref="B10:E10"/>
    <mergeCell ref="B33:E33"/>
    <mergeCell ref="B12:E12"/>
    <mergeCell ref="B16:E16"/>
    <mergeCell ref="B18:C18"/>
    <mergeCell ref="B20:E20"/>
    <mergeCell ref="B21:E21"/>
    <mergeCell ref="B22:E22"/>
    <mergeCell ref="B23:E23"/>
    <mergeCell ref="B27:J27"/>
    <mergeCell ref="B29:C29"/>
    <mergeCell ref="B31:E31"/>
    <mergeCell ref="B32:E32"/>
    <mergeCell ref="B54:E54"/>
    <mergeCell ref="B34:E34"/>
    <mergeCell ref="B38:H38"/>
    <mergeCell ref="B40:C40"/>
    <mergeCell ref="B42:E42"/>
    <mergeCell ref="B43:E43"/>
    <mergeCell ref="B44:E44"/>
    <mergeCell ref="B45:E45"/>
    <mergeCell ref="B47:Q47"/>
    <mergeCell ref="B49:J49"/>
    <mergeCell ref="B51:E51"/>
    <mergeCell ref="B53:E53"/>
    <mergeCell ref="B74:E74"/>
    <mergeCell ref="B55:E55"/>
    <mergeCell ref="B56:E56"/>
    <mergeCell ref="B62:C62"/>
    <mergeCell ref="B63:C63"/>
    <mergeCell ref="B64:C64"/>
    <mergeCell ref="B65:C65"/>
    <mergeCell ref="B66:C66"/>
    <mergeCell ref="B68:Q68"/>
    <mergeCell ref="B70:L70"/>
    <mergeCell ref="B72:C72"/>
    <mergeCell ref="B94:C94"/>
    <mergeCell ref="B75:E75"/>
    <mergeCell ref="B76:E76"/>
    <mergeCell ref="B77:E77"/>
    <mergeCell ref="B81:H81"/>
    <mergeCell ref="B83:C83"/>
    <mergeCell ref="B85:E85"/>
    <mergeCell ref="B86:E86"/>
    <mergeCell ref="B87:E87"/>
    <mergeCell ref="B88:E88"/>
    <mergeCell ref="B90:Q90"/>
    <mergeCell ref="B92:K92"/>
    <mergeCell ref="B118:E118"/>
    <mergeCell ref="B96:E96"/>
    <mergeCell ref="B97:E97"/>
    <mergeCell ref="B98:E98"/>
    <mergeCell ref="B99:E99"/>
    <mergeCell ref="B103:G103"/>
    <mergeCell ref="B105:J105"/>
    <mergeCell ref="B107:C107"/>
    <mergeCell ref="B109:E109"/>
    <mergeCell ref="B110:E110"/>
    <mergeCell ref="B114:K114"/>
    <mergeCell ref="B116:C116"/>
    <mergeCell ref="B134:C134"/>
    <mergeCell ref="B136:E136"/>
    <mergeCell ref="B137:E137"/>
    <mergeCell ref="B119:E119"/>
    <mergeCell ref="B123:G123"/>
    <mergeCell ref="B125:C125"/>
    <mergeCell ref="B127:E127"/>
    <mergeCell ref="B128:E128"/>
    <mergeCell ref="B130:Q130"/>
    <mergeCell ref="B132:K132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2"/>
  <sheetViews>
    <sheetView zoomScaleNormal="100" workbookViewId="0"/>
  </sheetViews>
  <sheetFormatPr baseColWidth="10" defaultRowHeight="15"/>
  <cols>
    <col min="1" max="1" width="15.140625" style="104" customWidth="1"/>
    <col min="2" max="2" width="14.7109375" style="104" customWidth="1"/>
    <col min="3" max="3" width="16.42578125" style="104" bestFit="1" customWidth="1"/>
    <col min="4" max="4" width="12.140625" style="104" customWidth="1"/>
    <col min="5" max="8" width="11.42578125" style="104"/>
    <col min="9" max="9" width="15.5703125" style="104" customWidth="1"/>
    <col min="10" max="16384" width="11.42578125" style="104"/>
  </cols>
  <sheetData>
    <row r="1" spans="1:5" ht="18">
      <c r="A1" s="103" t="s">
        <v>74</v>
      </c>
    </row>
    <row r="3" spans="1:5" ht="18">
      <c r="A3" s="103" t="s">
        <v>16</v>
      </c>
    </row>
    <row r="5" spans="1:5" ht="85.5">
      <c r="B5" s="131" t="s">
        <v>0</v>
      </c>
    </row>
    <row r="6" spans="1:5">
      <c r="A6" s="132" t="s">
        <v>22</v>
      </c>
      <c r="B6" s="133"/>
    </row>
    <row r="10" spans="1:5" ht="71.25">
      <c r="B10" s="131" t="s">
        <v>15</v>
      </c>
      <c r="C10" s="131" t="s">
        <v>45</v>
      </c>
      <c r="D10" s="131" t="s">
        <v>124</v>
      </c>
      <c r="E10" s="131" t="s">
        <v>14</v>
      </c>
    </row>
    <row r="11" spans="1:5">
      <c r="A11" s="132" t="s">
        <v>22</v>
      </c>
      <c r="B11" s="133">
        <v>3960</v>
      </c>
      <c r="C11" s="134">
        <v>338222.77</v>
      </c>
      <c r="D11" s="135">
        <f>C11/B11</f>
        <v>85.409790404040407</v>
      </c>
      <c r="E11" s="136">
        <v>445</v>
      </c>
    </row>
    <row r="15" spans="1:5">
      <c r="A15" s="137" t="s">
        <v>13</v>
      </c>
      <c r="B15" s="138"/>
      <c r="C15" s="137"/>
      <c r="D15" s="137"/>
      <c r="E15" s="137"/>
    </row>
    <row r="16" spans="1:5" ht="71.25">
      <c r="A16" s="137"/>
      <c r="B16" s="131" t="s">
        <v>11</v>
      </c>
      <c r="C16" s="131" t="s">
        <v>46</v>
      </c>
      <c r="D16" s="131" t="s">
        <v>125</v>
      </c>
      <c r="E16" s="131" t="s">
        <v>14</v>
      </c>
    </row>
    <row r="17" spans="1:5">
      <c r="A17" s="132" t="s">
        <v>22</v>
      </c>
      <c r="B17" s="133"/>
      <c r="C17" s="135"/>
      <c r="D17" s="135" t="e">
        <f>C17/B17</f>
        <v>#DIV/0!</v>
      </c>
      <c r="E17" s="136">
        <v>579</v>
      </c>
    </row>
    <row r="20" spans="1:5">
      <c r="A20" s="104" t="s">
        <v>126</v>
      </c>
    </row>
    <row r="21" spans="1:5">
      <c r="A21" s="139">
        <v>154913.94</v>
      </c>
    </row>
    <row r="25" spans="1:5" ht="18">
      <c r="A25" s="103" t="s">
        <v>17</v>
      </c>
    </row>
    <row r="27" spans="1:5" ht="57">
      <c r="B27" s="131" t="s">
        <v>11</v>
      </c>
      <c r="C27" s="131" t="s">
        <v>70</v>
      </c>
      <c r="D27" s="131" t="s">
        <v>128</v>
      </c>
      <c r="E27" s="131" t="s">
        <v>18</v>
      </c>
    </row>
    <row r="28" spans="1:5">
      <c r="A28" s="132" t="s">
        <v>22</v>
      </c>
      <c r="B28" s="133"/>
      <c r="C28" s="135"/>
      <c r="D28" s="135" t="e">
        <f>C28/B28</f>
        <v>#DIV/0!</v>
      </c>
      <c r="E28" s="136">
        <v>163</v>
      </c>
    </row>
    <row r="31" spans="1:5">
      <c r="A31" s="104" t="s">
        <v>126</v>
      </c>
    </row>
    <row r="32" spans="1:5">
      <c r="A32" s="13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06"/>
  <sheetViews>
    <sheetView zoomScaleNormal="100" workbookViewId="0"/>
  </sheetViews>
  <sheetFormatPr baseColWidth="10" defaultRowHeight="14.25"/>
  <cols>
    <col min="1" max="1" width="17.7109375" style="4" bestFit="1" customWidth="1"/>
    <col min="2" max="2" width="17" style="4" customWidth="1"/>
    <col min="3" max="3" width="16.85546875" style="4" customWidth="1"/>
    <col min="4" max="4" width="15.7109375" style="4" customWidth="1"/>
    <col min="5" max="5" width="17" style="4" bestFit="1" customWidth="1"/>
    <col min="6" max="6" width="16.5703125" style="4" customWidth="1"/>
    <col min="7" max="7" width="14.5703125" style="4" bestFit="1" customWidth="1"/>
    <col min="8" max="8" width="14.42578125" style="4" customWidth="1"/>
    <col min="9" max="9" width="20.5703125" style="4" customWidth="1"/>
    <col min="10" max="10" width="13.42578125" style="4" bestFit="1" customWidth="1"/>
    <col min="11" max="12" width="14.5703125" style="4" bestFit="1" customWidth="1"/>
    <col min="13" max="13" width="14.85546875" style="4" customWidth="1"/>
    <col min="14" max="14" width="17.28515625" style="4" customWidth="1"/>
    <col min="15" max="15" width="13.42578125" style="4" bestFit="1" customWidth="1"/>
    <col min="16" max="16" width="14.5703125" style="4" bestFit="1" customWidth="1"/>
    <col min="17" max="16384" width="11.42578125" style="4"/>
  </cols>
  <sheetData>
    <row r="1" spans="1:8" ht="18">
      <c r="A1" s="22" t="s">
        <v>75</v>
      </c>
      <c r="D1"/>
      <c r="E1"/>
      <c r="F1"/>
      <c r="G1"/>
    </row>
    <row r="4" spans="1:8" ht="18">
      <c r="A4" s="22" t="s">
        <v>16</v>
      </c>
    </row>
    <row r="6" spans="1:8" ht="57.75" customHeight="1">
      <c r="B6" s="5" t="s">
        <v>131</v>
      </c>
      <c r="C6" s="5" t="s">
        <v>45</v>
      </c>
      <c r="D6" s="5" t="s">
        <v>129</v>
      </c>
      <c r="E6" s="5" t="s">
        <v>47</v>
      </c>
      <c r="F6" s="5" t="s">
        <v>46</v>
      </c>
      <c r="G6" s="5" t="s">
        <v>130</v>
      </c>
      <c r="H6" s="5" t="s">
        <v>14</v>
      </c>
    </row>
    <row r="7" spans="1:8">
      <c r="A7" s="2" t="s">
        <v>25</v>
      </c>
      <c r="B7" s="7">
        <v>18640</v>
      </c>
      <c r="C7" s="99">
        <v>3368604.1399999997</v>
      </c>
      <c r="D7" s="28">
        <f>C7/B7</f>
        <v>180.71910622317594</v>
      </c>
      <c r="E7" s="7">
        <v>31527</v>
      </c>
      <c r="F7" s="99">
        <v>2350659.96</v>
      </c>
      <c r="G7" s="28">
        <f>F7/E7</f>
        <v>74.560216956894095</v>
      </c>
      <c r="H7" s="7"/>
    </row>
    <row r="8" spans="1:8">
      <c r="A8" s="2" t="s">
        <v>34</v>
      </c>
      <c r="B8" s="7">
        <v>1787</v>
      </c>
      <c r="C8" s="99">
        <v>343704.44999999995</v>
      </c>
      <c r="D8" s="28">
        <f t="shared" ref="D8:D20" si="0">C8/B8</f>
        <v>192.3360100727476</v>
      </c>
      <c r="E8" s="7">
        <v>1367</v>
      </c>
      <c r="F8" s="99">
        <v>101950.86</v>
      </c>
      <c r="G8" s="28">
        <f t="shared" ref="G8:G21" si="1">F8/E8</f>
        <v>74.58</v>
      </c>
      <c r="H8" s="7"/>
    </row>
    <row r="9" spans="1:8">
      <c r="A9" s="2" t="s">
        <v>26</v>
      </c>
      <c r="B9" s="7">
        <v>4943</v>
      </c>
      <c r="C9" s="99">
        <v>816310.67999999993</v>
      </c>
      <c r="D9" s="28">
        <f t="shared" si="0"/>
        <v>165.14478656686222</v>
      </c>
      <c r="E9" s="7">
        <v>4863</v>
      </c>
      <c r="F9" s="99">
        <v>362616.54</v>
      </c>
      <c r="G9" s="28">
        <f t="shared" si="1"/>
        <v>74.566428130783464</v>
      </c>
      <c r="H9" s="7"/>
    </row>
    <row r="10" spans="1:8">
      <c r="A10" s="2" t="s">
        <v>35</v>
      </c>
      <c r="B10" s="7">
        <v>2529</v>
      </c>
      <c r="C10" s="99">
        <v>425524.54000000004</v>
      </c>
      <c r="D10" s="28">
        <f t="shared" si="0"/>
        <v>168.258022933966</v>
      </c>
      <c r="E10" s="7">
        <v>2104</v>
      </c>
      <c r="F10" s="99">
        <v>156915.21999999997</v>
      </c>
      <c r="G10" s="28">
        <f t="shared" si="1"/>
        <v>74.579477186311777</v>
      </c>
      <c r="H10" s="7"/>
    </row>
    <row r="11" spans="1:8">
      <c r="A11" s="2" t="s">
        <v>27</v>
      </c>
      <c r="B11" s="7">
        <v>2316</v>
      </c>
      <c r="C11" s="99">
        <v>410602.83999999991</v>
      </c>
      <c r="D11" s="28">
        <f t="shared" si="0"/>
        <v>177.28965457685661</v>
      </c>
      <c r="E11" s="7">
        <v>4641</v>
      </c>
      <c r="F11" s="99">
        <v>345890.37999999995</v>
      </c>
      <c r="G11" s="28">
        <f t="shared" si="1"/>
        <v>74.529278172807579</v>
      </c>
      <c r="H11" s="7"/>
    </row>
    <row r="12" spans="1:8">
      <c r="A12" s="2" t="s">
        <v>28</v>
      </c>
      <c r="B12" s="7">
        <v>1196</v>
      </c>
      <c r="C12" s="99">
        <v>193051.31</v>
      </c>
      <c r="D12" s="28">
        <f t="shared" si="0"/>
        <v>161.41413879598662</v>
      </c>
      <c r="E12" s="7">
        <v>1051</v>
      </c>
      <c r="F12" s="99">
        <v>78370.38</v>
      </c>
      <c r="G12" s="28">
        <f t="shared" si="1"/>
        <v>74.567440532825884</v>
      </c>
      <c r="H12" s="7"/>
    </row>
    <row r="13" spans="1:8">
      <c r="A13" s="2" t="s">
        <v>29</v>
      </c>
      <c r="B13" s="7">
        <v>1437</v>
      </c>
      <c r="C13" s="99">
        <v>249378.63999999998</v>
      </c>
      <c r="D13" s="28">
        <f t="shared" si="0"/>
        <v>173.54115518441196</v>
      </c>
      <c r="E13" s="7">
        <v>1617</v>
      </c>
      <c r="F13" s="99">
        <v>120588.16</v>
      </c>
      <c r="G13" s="28">
        <f t="shared" si="1"/>
        <v>74.575238095238092</v>
      </c>
      <c r="H13" s="7"/>
    </row>
    <row r="14" spans="1:8">
      <c r="A14" s="2" t="s">
        <v>30</v>
      </c>
      <c r="B14" s="7">
        <v>1554</v>
      </c>
      <c r="C14" s="99">
        <v>274686.09999999998</v>
      </c>
      <c r="D14" s="28">
        <f t="shared" si="0"/>
        <v>176.7606821106821</v>
      </c>
      <c r="E14" s="7">
        <v>1447</v>
      </c>
      <c r="F14" s="99">
        <v>107880.95999999999</v>
      </c>
      <c r="G14" s="28">
        <f t="shared" si="1"/>
        <v>74.554913614374556</v>
      </c>
      <c r="H14" s="7"/>
    </row>
    <row r="15" spans="1:8">
      <c r="A15" s="2" t="s">
        <v>36</v>
      </c>
      <c r="B15" s="7">
        <v>1888</v>
      </c>
      <c r="C15" s="99">
        <v>353873.08999999997</v>
      </c>
      <c r="D15" s="28">
        <f t="shared" si="0"/>
        <v>187.43278072033897</v>
      </c>
      <c r="E15" s="7">
        <v>2803</v>
      </c>
      <c r="F15" s="99">
        <v>209003.74</v>
      </c>
      <c r="G15" s="28">
        <f t="shared" si="1"/>
        <v>74.564302533000358</v>
      </c>
      <c r="H15" s="7"/>
    </row>
    <row r="16" spans="1:8">
      <c r="A16" s="2" t="s">
        <v>37</v>
      </c>
      <c r="B16" s="7">
        <v>1805</v>
      </c>
      <c r="C16" s="99">
        <v>288493.01</v>
      </c>
      <c r="D16" s="28">
        <f t="shared" si="0"/>
        <v>159.82992243767313</v>
      </c>
      <c r="E16" s="7">
        <v>2507</v>
      </c>
      <c r="F16" s="99">
        <v>186936.86</v>
      </c>
      <c r="G16" s="28">
        <f t="shared" si="1"/>
        <v>74.565959313921013</v>
      </c>
      <c r="H16" s="7"/>
    </row>
    <row r="17" spans="1:17">
      <c r="A17" s="2" t="s">
        <v>31</v>
      </c>
      <c r="B17" s="7">
        <v>3584</v>
      </c>
      <c r="C17" s="99">
        <v>618463.71</v>
      </c>
      <c r="D17" s="28">
        <f t="shared" si="0"/>
        <v>172.56241908482141</v>
      </c>
      <c r="E17" s="7">
        <v>3652</v>
      </c>
      <c r="F17" s="99">
        <v>272341.96000000002</v>
      </c>
      <c r="G17" s="28">
        <f t="shared" si="1"/>
        <v>74.573373493975907</v>
      </c>
      <c r="H17" s="7"/>
    </row>
    <row r="18" spans="1:17">
      <c r="A18" s="2" t="s">
        <v>32</v>
      </c>
      <c r="B18" s="7">
        <v>1950</v>
      </c>
      <c r="C18" s="99">
        <v>332242.91999999993</v>
      </c>
      <c r="D18" s="28">
        <f t="shared" si="0"/>
        <v>170.38098461538459</v>
      </c>
      <c r="E18" s="7">
        <v>2143</v>
      </c>
      <c r="F18" s="99">
        <v>159798.54</v>
      </c>
      <c r="G18" s="28">
        <f t="shared" si="1"/>
        <v>74.567680821278586</v>
      </c>
      <c r="H18" s="7"/>
    </row>
    <row r="19" spans="1:17">
      <c r="A19" s="2" t="s">
        <v>33</v>
      </c>
      <c r="B19" s="7">
        <v>1450</v>
      </c>
      <c r="C19" s="99">
        <v>247177.13999999996</v>
      </c>
      <c r="D19" s="28">
        <f t="shared" si="0"/>
        <v>170.46699310344823</v>
      </c>
      <c r="E19" s="7">
        <v>1139</v>
      </c>
      <c r="F19" s="99">
        <v>84932.319999999992</v>
      </c>
      <c r="G19" s="28">
        <f t="shared" si="1"/>
        <v>74.567445127304651</v>
      </c>
      <c r="H19" s="7"/>
    </row>
    <row r="20" spans="1:17">
      <c r="A20" s="2" t="s">
        <v>38</v>
      </c>
      <c r="B20" s="7">
        <v>1073</v>
      </c>
      <c r="C20" s="99">
        <v>178931.46000000002</v>
      </c>
      <c r="D20" s="28">
        <f t="shared" si="0"/>
        <v>166.75811742777262</v>
      </c>
      <c r="E20" s="7">
        <v>908</v>
      </c>
      <c r="F20" s="99">
        <v>67714.240000000005</v>
      </c>
      <c r="G20" s="28">
        <f t="shared" si="1"/>
        <v>74.575154185022029</v>
      </c>
      <c r="H20" s="7"/>
      <c r="M20" s="2"/>
      <c r="N20" s="15"/>
    </row>
    <row r="21" spans="1:17">
      <c r="A21" s="2" t="s">
        <v>10</v>
      </c>
      <c r="B21" s="26">
        <f>SUM(B7:B20)</f>
        <v>46152</v>
      </c>
      <c r="C21" s="26">
        <f t="shared" ref="C21:D21" si="2">SUM(C7:C20)</f>
        <v>8101044.0299999975</v>
      </c>
      <c r="D21" s="29">
        <f t="shared" si="2"/>
        <v>2422.8947738541278</v>
      </c>
      <c r="E21" s="26">
        <f t="shared" ref="E21" si="3">SUM(E7:E20)</f>
        <v>61769</v>
      </c>
      <c r="F21" s="29">
        <f t="shared" ref="F21" si="4">SUM(F7:F20)</f>
        <v>4605600.120000001</v>
      </c>
      <c r="G21" s="28">
        <f t="shared" si="1"/>
        <v>74.56167527400477</v>
      </c>
      <c r="H21" s="26"/>
      <c r="M21" s="2"/>
      <c r="N21" s="15"/>
    </row>
    <row r="22" spans="1:17">
      <c r="A22" s="2"/>
      <c r="B22" s="15"/>
      <c r="C22" s="16"/>
      <c r="D22" s="16"/>
      <c r="E22" s="17"/>
      <c r="M22" s="2"/>
      <c r="N22" s="15"/>
    </row>
    <row r="23" spans="1:17">
      <c r="A23" s="2"/>
      <c r="B23" s="15"/>
      <c r="C23" s="16"/>
      <c r="D23" s="16"/>
      <c r="E23" s="17"/>
      <c r="H23" s="2"/>
      <c r="I23" s="15"/>
    </row>
    <row r="24" spans="1:17">
      <c r="B24" s="8"/>
    </row>
    <row r="25" spans="1:17">
      <c r="A25" s="4" t="s">
        <v>13</v>
      </c>
      <c r="B25" s="8"/>
    </row>
    <row r="26" spans="1:17">
      <c r="B26" s="8"/>
    </row>
    <row r="27" spans="1:17" ht="15">
      <c r="B27" s="206" t="s">
        <v>43</v>
      </c>
      <c r="C27" s="207"/>
      <c r="D27" s="207"/>
      <c r="E27" s="207"/>
      <c r="F27" s="208"/>
      <c r="G27" s="206" t="s">
        <v>12</v>
      </c>
      <c r="H27" s="209"/>
      <c r="I27" s="209"/>
      <c r="J27" s="209"/>
      <c r="K27" s="210"/>
      <c r="L27" s="206" t="s">
        <v>44</v>
      </c>
      <c r="M27" s="207"/>
      <c r="N27" s="207"/>
      <c r="O27" s="207"/>
      <c r="P27" s="208"/>
      <c r="Q27" s="211" t="s">
        <v>14</v>
      </c>
    </row>
    <row r="28" spans="1:17" ht="25.5">
      <c r="B28" s="19" t="s">
        <v>39</v>
      </c>
      <c r="C28" s="19" t="s">
        <v>40</v>
      </c>
      <c r="D28" s="19" t="s">
        <v>41</v>
      </c>
      <c r="E28" s="19" t="s">
        <v>42</v>
      </c>
      <c r="F28" s="19" t="s">
        <v>10</v>
      </c>
      <c r="G28" s="19" t="s">
        <v>39</v>
      </c>
      <c r="H28" s="19" t="s">
        <v>40</v>
      </c>
      <c r="I28" s="19" t="s">
        <v>41</v>
      </c>
      <c r="J28" s="19" t="s">
        <v>42</v>
      </c>
      <c r="K28" s="19" t="s">
        <v>10</v>
      </c>
      <c r="L28" s="19" t="s">
        <v>39</v>
      </c>
      <c r="M28" s="19" t="s">
        <v>40</v>
      </c>
      <c r="N28" s="19" t="s">
        <v>41</v>
      </c>
      <c r="O28" s="19" t="s">
        <v>42</v>
      </c>
      <c r="P28" s="19" t="s">
        <v>10</v>
      </c>
      <c r="Q28" s="212"/>
    </row>
    <row r="29" spans="1:17" ht="15">
      <c r="A29" s="2" t="s">
        <v>25</v>
      </c>
      <c r="B29" s="31">
        <v>67152</v>
      </c>
      <c r="C29" s="31">
        <v>23941</v>
      </c>
      <c r="D29" s="31">
        <v>5777</v>
      </c>
      <c r="E29" s="31">
        <v>2841</v>
      </c>
      <c r="F29" s="31">
        <f>SUM(B29:E29)</f>
        <v>99711</v>
      </c>
      <c r="G29" s="30">
        <v>67152</v>
      </c>
      <c r="H29" s="30">
        <v>23941</v>
      </c>
      <c r="I29" s="30">
        <v>5777</v>
      </c>
      <c r="J29" s="30">
        <v>2841</v>
      </c>
      <c r="K29" s="30">
        <v>99711</v>
      </c>
      <c r="L29" s="32">
        <v>12441579.079999998</v>
      </c>
      <c r="M29" s="32">
        <v>6473481.3200000022</v>
      </c>
      <c r="N29" s="32">
        <v>578337.49999999988</v>
      </c>
      <c r="O29" s="32">
        <v>623971.58000000007</v>
      </c>
      <c r="P29" s="32">
        <v>20117369.479999997</v>
      </c>
      <c r="Q29" s="31"/>
    </row>
    <row r="30" spans="1:17" ht="15">
      <c r="A30" s="2" t="s">
        <v>34</v>
      </c>
      <c r="B30" s="31">
        <v>2849</v>
      </c>
      <c r="C30" s="31">
        <v>1110</v>
      </c>
      <c r="D30" s="31">
        <v>1604</v>
      </c>
      <c r="E30" s="31">
        <v>117</v>
      </c>
      <c r="F30" s="31">
        <f t="shared" ref="F30:F42" si="5">SUM(B30:E30)</f>
        <v>5680</v>
      </c>
      <c r="G30" s="30">
        <v>2849</v>
      </c>
      <c r="H30" s="30">
        <v>1110</v>
      </c>
      <c r="I30" s="30">
        <v>1604</v>
      </c>
      <c r="J30" s="30">
        <v>117</v>
      </c>
      <c r="K30" s="30">
        <v>5680</v>
      </c>
      <c r="L30" s="32">
        <v>578640.29</v>
      </c>
      <c r="M30" s="32">
        <v>307667.46000000002</v>
      </c>
      <c r="N30" s="32">
        <v>108314.20000000001</v>
      </c>
      <c r="O30" s="32">
        <v>25746.460000000003</v>
      </c>
      <c r="P30" s="32">
        <v>1020368.4099999999</v>
      </c>
      <c r="Q30" s="31"/>
    </row>
    <row r="31" spans="1:17" ht="15">
      <c r="A31" s="2" t="s">
        <v>26</v>
      </c>
      <c r="B31" s="31">
        <v>12098</v>
      </c>
      <c r="C31" s="31">
        <v>3546</v>
      </c>
      <c r="D31" s="31">
        <v>492</v>
      </c>
      <c r="E31" s="31">
        <v>365</v>
      </c>
      <c r="F31" s="31">
        <f t="shared" si="5"/>
        <v>16501</v>
      </c>
      <c r="G31" s="30">
        <v>12098</v>
      </c>
      <c r="H31" s="30">
        <v>3546</v>
      </c>
      <c r="I31" s="30">
        <v>492</v>
      </c>
      <c r="J31" s="30">
        <v>365</v>
      </c>
      <c r="K31" s="30">
        <v>16501</v>
      </c>
      <c r="L31" s="32">
        <v>2270889.1799999992</v>
      </c>
      <c r="M31" s="32">
        <v>1048636.0900000003</v>
      </c>
      <c r="N31" s="32">
        <v>45279.729999999996</v>
      </c>
      <c r="O31" s="32">
        <v>77848.84</v>
      </c>
      <c r="P31" s="32">
        <v>3442653.8399999994</v>
      </c>
      <c r="Q31" s="31"/>
    </row>
    <row r="32" spans="1:17" ht="15">
      <c r="A32" s="2" t="s">
        <v>35</v>
      </c>
      <c r="B32" s="31">
        <v>5763</v>
      </c>
      <c r="C32" s="31">
        <v>3979</v>
      </c>
      <c r="D32" s="31">
        <v>174</v>
      </c>
      <c r="E32" s="31">
        <v>196</v>
      </c>
      <c r="F32" s="31">
        <f t="shared" si="5"/>
        <v>10112</v>
      </c>
      <c r="G32" s="30">
        <v>5763</v>
      </c>
      <c r="H32" s="30">
        <v>3979</v>
      </c>
      <c r="I32" s="30">
        <v>174</v>
      </c>
      <c r="J32" s="30">
        <v>196</v>
      </c>
      <c r="K32" s="30">
        <v>10112</v>
      </c>
      <c r="L32" s="32">
        <v>1074884.4500000002</v>
      </c>
      <c r="M32" s="32">
        <v>1049311.99</v>
      </c>
      <c r="N32" s="32">
        <v>20614.320000000003</v>
      </c>
      <c r="O32" s="32">
        <v>42298.040000000008</v>
      </c>
      <c r="P32" s="32">
        <v>2187108.8000000003</v>
      </c>
      <c r="Q32" s="31"/>
    </row>
    <row r="33" spans="1:17" ht="15">
      <c r="A33" s="2" t="s">
        <v>27</v>
      </c>
      <c r="B33" s="31">
        <v>7114</v>
      </c>
      <c r="C33" s="31">
        <v>3037</v>
      </c>
      <c r="D33" s="31">
        <v>251</v>
      </c>
      <c r="E33" s="31">
        <v>414</v>
      </c>
      <c r="F33" s="31">
        <f t="shared" si="5"/>
        <v>10816</v>
      </c>
      <c r="G33" s="30">
        <v>7114</v>
      </c>
      <c r="H33" s="30">
        <v>3037</v>
      </c>
      <c r="I33" s="30">
        <v>251</v>
      </c>
      <c r="J33" s="30">
        <v>414</v>
      </c>
      <c r="K33" s="30">
        <v>10816</v>
      </c>
      <c r="L33" s="32">
        <v>1346856.0299999998</v>
      </c>
      <c r="M33" s="32">
        <v>817648.65999999992</v>
      </c>
      <c r="N33" s="32">
        <v>28216.18</v>
      </c>
      <c r="O33" s="32">
        <v>89398.760000000009</v>
      </c>
      <c r="P33" s="32">
        <v>2282119.63</v>
      </c>
      <c r="Q33" s="31"/>
    </row>
    <row r="34" spans="1:17" ht="15">
      <c r="A34" s="2" t="s">
        <v>28</v>
      </c>
      <c r="B34" s="31">
        <v>3026</v>
      </c>
      <c r="C34" s="31">
        <v>1667</v>
      </c>
      <c r="D34" s="31">
        <v>233</v>
      </c>
      <c r="E34" s="31">
        <v>157</v>
      </c>
      <c r="F34" s="31">
        <f t="shared" si="5"/>
        <v>5083</v>
      </c>
      <c r="G34" s="30">
        <v>3026</v>
      </c>
      <c r="H34" s="30">
        <v>1667</v>
      </c>
      <c r="I34" s="30">
        <v>233</v>
      </c>
      <c r="J34" s="30">
        <v>157</v>
      </c>
      <c r="K34" s="30">
        <v>5083</v>
      </c>
      <c r="L34" s="32">
        <v>570894.31999999995</v>
      </c>
      <c r="M34" s="32">
        <v>457022.77</v>
      </c>
      <c r="N34" s="32">
        <v>26471.14</v>
      </c>
      <c r="O34" s="32">
        <v>33381.22</v>
      </c>
      <c r="P34" s="32">
        <v>1087769.45</v>
      </c>
      <c r="Q34" s="31"/>
    </row>
    <row r="35" spans="1:17" ht="15">
      <c r="A35" s="2" t="s">
        <v>29</v>
      </c>
      <c r="B35" s="31">
        <v>4095</v>
      </c>
      <c r="C35" s="31">
        <v>2250</v>
      </c>
      <c r="D35" s="31">
        <v>272</v>
      </c>
      <c r="E35" s="31">
        <v>265</v>
      </c>
      <c r="F35" s="31">
        <f t="shared" si="5"/>
        <v>6882</v>
      </c>
      <c r="G35" s="30">
        <v>4095</v>
      </c>
      <c r="H35" s="30">
        <v>2250</v>
      </c>
      <c r="I35" s="30">
        <v>272</v>
      </c>
      <c r="J35" s="30">
        <v>265</v>
      </c>
      <c r="K35" s="30">
        <v>6882</v>
      </c>
      <c r="L35" s="32">
        <v>745445.72</v>
      </c>
      <c r="M35" s="32">
        <v>612874.60999999987</v>
      </c>
      <c r="N35" s="32">
        <v>25622.399999999998</v>
      </c>
      <c r="O35" s="32">
        <v>56009.850000000006</v>
      </c>
      <c r="P35" s="32">
        <v>1439952.5799999998</v>
      </c>
      <c r="Q35" s="31"/>
    </row>
    <row r="36" spans="1:17" ht="15">
      <c r="A36" s="2" t="s">
        <v>30</v>
      </c>
      <c r="B36" s="31">
        <v>3740</v>
      </c>
      <c r="C36" s="31">
        <v>1404</v>
      </c>
      <c r="D36" s="31">
        <v>140</v>
      </c>
      <c r="E36" s="31">
        <v>118</v>
      </c>
      <c r="F36" s="31">
        <f t="shared" si="5"/>
        <v>5402</v>
      </c>
      <c r="G36" s="30">
        <v>3740</v>
      </c>
      <c r="H36" s="30">
        <v>1404</v>
      </c>
      <c r="I36" s="30">
        <v>140</v>
      </c>
      <c r="J36" s="30">
        <v>118</v>
      </c>
      <c r="K36" s="30">
        <v>5402</v>
      </c>
      <c r="L36" s="32">
        <v>765769.19</v>
      </c>
      <c r="M36" s="32">
        <v>422305.81000000011</v>
      </c>
      <c r="N36" s="32">
        <v>13911.1</v>
      </c>
      <c r="O36" s="32">
        <v>25018.250000000004</v>
      </c>
      <c r="P36" s="32">
        <v>1227004.3500000001</v>
      </c>
      <c r="Q36" s="31"/>
    </row>
    <row r="37" spans="1:17" ht="15">
      <c r="A37" s="2" t="s">
        <v>36</v>
      </c>
      <c r="B37" s="31">
        <v>6495</v>
      </c>
      <c r="C37" s="31">
        <v>4635</v>
      </c>
      <c r="D37" s="31">
        <v>139</v>
      </c>
      <c r="E37" s="31">
        <v>314</v>
      </c>
      <c r="F37" s="31">
        <f t="shared" si="5"/>
        <v>11583</v>
      </c>
      <c r="G37" s="30">
        <v>6495</v>
      </c>
      <c r="H37" s="30">
        <v>4635</v>
      </c>
      <c r="I37" s="30">
        <v>139</v>
      </c>
      <c r="J37" s="30">
        <v>314</v>
      </c>
      <c r="K37" s="30">
        <v>11583</v>
      </c>
      <c r="L37" s="32">
        <v>1250525.2800000003</v>
      </c>
      <c r="M37" s="32">
        <v>1219301.6099999999</v>
      </c>
      <c r="N37" s="32">
        <v>14487.9</v>
      </c>
      <c r="O37" s="32">
        <v>68629.77</v>
      </c>
      <c r="P37" s="32">
        <v>2552944.56</v>
      </c>
      <c r="Q37" s="31"/>
    </row>
    <row r="38" spans="1:17" ht="15">
      <c r="A38" s="2" t="s">
        <v>37</v>
      </c>
      <c r="B38" s="31">
        <v>5770</v>
      </c>
      <c r="C38" s="31">
        <v>2639</v>
      </c>
      <c r="D38" s="31">
        <v>161</v>
      </c>
      <c r="E38" s="31">
        <v>0</v>
      </c>
      <c r="F38" s="31">
        <f t="shared" si="5"/>
        <v>8570</v>
      </c>
      <c r="G38" s="30">
        <v>5770</v>
      </c>
      <c r="H38" s="30">
        <v>2639</v>
      </c>
      <c r="I38" s="30">
        <v>161</v>
      </c>
      <c r="J38" s="30">
        <v>0</v>
      </c>
      <c r="K38" s="30">
        <v>8570</v>
      </c>
      <c r="L38" s="32">
        <v>946823.2699999999</v>
      </c>
      <c r="M38" s="32">
        <v>725256.49000000022</v>
      </c>
      <c r="N38" s="32">
        <v>15712.05</v>
      </c>
      <c r="O38" s="32">
        <v>0</v>
      </c>
      <c r="P38" s="32">
        <v>1687791.8100000003</v>
      </c>
      <c r="Q38" s="31"/>
    </row>
    <row r="39" spans="1:17" ht="15">
      <c r="A39" s="2" t="s">
        <v>31</v>
      </c>
      <c r="B39" s="31">
        <v>9554</v>
      </c>
      <c r="C39" s="31">
        <v>3601</v>
      </c>
      <c r="D39" s="31">
        <v>264</v>
      </c>
      <c r="E39" s="31">
        <v>287</v>
      </c>
      <c r="F39" s="31">
        <f t="shared" si="5"/>
        <v>13706</v>
      </c>
      <c r="G39" s="30">
        <v>9554</v>
      </c>
      <c r="H39" s="30">
        <v>3601</v>
      </c>
      <c r="I39" s="30">
        <v>264</v>
      </c>
      <c r="J39" s="30">
        <v>287</v>
      </c>
      <c r="K39" s="30">
        <v>13706</v>
      </c>
      <c r="L39" s="32">
        <v>1772670.4499999995</v>
      </c>
      <c r="M39" s="32">
        <v>1019255.0500000002</v>
      </c>
      <c r="N39" s="32">
        <v>25130.639999999999</v>
      </c>
      <c r="O39" s="32">
        <v>59878.299999999996</v>
      </c>
      <c r="P39" s="32">
        <v>2876934.4399999995</v>
      </c>
      <c r="Q39" s="31"/>
    </row>
    <row r="40" spans="1:17" ht="15">
      <c r="A40" s="2" t="s">
        <v>32</v>
      </c>
      <c r="B40" s="31">
        <v>5838</v>
      </c>
      <c r="C40" s="31">
        <v>3860</v>
      </c>
      <c r="D40" s="31">
        <v>376</v>
      </c>
      <c r="E40" s="31">
        <v>229</v>
      </c>
      <c r="F40" s="31">
        <f t="shared" si="5"/>
        <v>10303</v>
      </c>
      <c r="G40" s="30">
        <v>5838</v>
      </c>
      <c r="H40" s="30">
        <v>3860</v>
      </c>
      <c r="I40" s="30">
        <v>376</v>
      </c>
      <c r="J40" s="30">
        <v>229</v>
      </c>
      <c r="K40" s="30">
        <v>10303</v>
      </c>
      <c r="L40" s="32">
        <v>1056250.3400000003</v>
      </c>
      <c r="M40" s="32">
        <v>1065739.4100000004</v>
      </c>
      <c r="N40" s="32">
        <v>39153.929999999993</v>
      </c>
      <c r="O40" s="32">
        <v>49104.91</v>
      </c>
      <c r="P40" s="32">
        <v>2210248.5900000012</v>
      </c>
      <c r="Q40" s="31"/>
    </row>
    <row r="41" spans="1:17" ht="15">
      <c r="A41" s="2" t="s">
        <v>33</v>
      </c>
      <c r="B41" s="31">
        <v>2877</v>
      </c>
      <c r="C41" s="31">
        <v>878</v>
      </c>
      <c r="D41" s="31">
        <v>142</v>
      </c>
      <c r="E41" s="31">
        <v>93</v>
      </c>
      <c r="F41" s="31">
        <f t="shared" si="5"/>
        <v>3990</v>
      </c>
      <c r="G41" s="30">
        <v>2877</v>
      </c>
      <c r="H41" s="30">
        <v>878</v>
      </c>
      <c r="I41" s="30">
        <v>142</v>
      </c>
      <c r="J41" s="30">
        <v>93</v>
      </c>
      <c r="K41" s="30">
        <v>3990</v>
      </c>
      <c r="L41" s="32">
        <v>544932.64</v>
      </c>
      <c r="M41" s="32">
        <v>275901.10000000003</v>
      </c>
      <c r="N41" s="32">
        <v>13640.64</v>
      </c>
      <c r="O41" s="32">
        <v>20348.54</v>
      </c>
      <c r="P41" s="32">
        <v>854822.92</v>
      </c>
      <c r="Q41" s="31"/>
    </row>
    <row r="42" spans="1:17" ht="15">
      <c r="A42" s="2" t="s">
        <v>38</v>
      </c>
      <c r="B42" s="31">
        <v>2780</v>
      </c>
      <c r="C42" s="31">
        <v>933</v>
      </c>
      <c r="D42" s="31">
        <v>94</v>
      </c>
      <c r="E42" s="31">
        <v>77</v>
      </c>
      <c r="F42" s="31">
        <f t="shared" si="5"/>
        <v>3884</v>
      </c>
      <c r="G42" s="30">
        <v>2780</v>
      </c>
      <c r="H42" s="30">
        <v>933</v>
      </c>
      <c r="I42" s="30">
        <v>94</v>
      </c>
      <c r="J42" s="30">
        <v>77</v>
      </c>
      <c r="K42" s="30">
        <v>3884</v>
      </c>
      <c r="L42" s="32">
        <v>479359.32</v>
      </c>
      <c r="M42" s="32">
        <v>248686.93000000002</v>
      </c>
      <c r="N42" s="32">
        <v>10006.619999999999</v>
      </c>
      <c r="O42" s="32">
        <v>16942.160000000003</v>
      </c>
      <c r="P42" s="32">
        <v>754995.03</v>
      </c>
      <c r="Q42" s="31"/>
    </row>
    <row r="43" spans="1:17" ht="15">
      <c r="A43" s="2" t="s">
        <v>10</v>
      </c>
      <c r="B43" s="30">
        <f>SUM(B29:B42)</f>
        <v>139151</v>
      </c>
      <c r="C43" s="30">
        <f t="shared" ref="C43:E43" si="6">SUM(C29:C42)</f>
        <v>57480</v>
      </c>
      <c r="D43" s="30">
        <f t="shared" si="6"/>
        <v>10119</v>
      </c>
      <c r="E43" s="30">
        <f t="shared" si="6"/>
        <v>5473</v>
      </c>
      <c r="F43" s="30">
        <f>SUM(F29:F42)</f>
        <v>212223</v>
      </c>
      <c r="G43" s="30">
        <v>139151</v>
      </c>
      <c r="H43" s="30">
        <v>57480</v>
      </c>
      <c r="I43" s="30">
        <v>10119</v>
      </c>
      <c r="J43" s="30">
        <v>5473</v>
      </c>
      <c r="K43" s="30">
        <v>212223</v>
      </c>
      <c r="L43" s="32">
        <v>25845519.559999999</v>
      </c>
      <c r="M43" s="32">
        <v>15743089.300000003</v>
      </c>
      <c r="N43" s="32">
        <v>964898.35000000009</v>
      </c>
      <c r="O43" s="32">
        <v>1188576.68</v>
      </c>
      <c r="P43" s="32">
        <v>43742083.890000001</v>
      </c>
      <c r="Q43" s="31"/>
    </row>
    <row r="44" spans="1:17">
      <c r="A44" s="2"/>
      <c r="B44" s="15"/>
      <c r="C44" s="16"/>
      <c r="D44" s="16"/>
      <c r="E44" s="17"/>
      <c r="F44" s="9"/>
    </row>
    <row r="45" spans="1:17">
      <c r="A45" s="2"/>
      <c r="B45" s="15"/>
      <c r="C45" s="16"/>
      <c r="D45" s="16"/>
      <c r="E45" s="17"/>
      <c r="F45" s="9"/>
    </row>
    <row r="46" spans="1:17" ht="63">
      <c r="A46" s="2"/>
      <c r="B46" s="77" t="s">
        <v>233</v>
      </c>
      <c r="C46" s="77" t="s">
        <v>188</v>
      </c>
      <c r="D46" s="77" t="s">
        <v>231</v>
      </c>
      <c r="E46" s="77" t="s">
        <v>232</v>
      </c>
      <c r="F46" s="9"/>
    </row>
    <row r="47" spans="1:17" ht="15">
      <c r="A47" s="2" t="s">
        <v>25</v>
      </c>
      <c r="B47" s="31">
        <v>1304816.0799999998</v>
      </c>
      <c r="C47" s="78"/>
      <c r="D47" s="31">
        <v>401016</v>
      </c>
      <c r="E47" s="100"/>
      <c r="F47" s="9"/>
    </row>
    <row r="48" spans="1:17" ht="15">
      <c r="A48" s="2" t="s">
        <v>34</v>
      </c>
      <c r="B48" s="31">
        <v>86669.63</v>
      </c>
      <c r="C48" s="79"/>
      <c r="D48" s="31">
        <v>18972</v>
      </c>
      <c r="E48" s="101"/>
      <c r="F48" s="9"/>
    </row>
    <row r="49" spans="1:6" ht="15">
      <c r="A49" s="2" t="s">
        <v>26</v>
      </c>
      <c r="B49" s="31">
        <v>245782.91</v>
      </c>
      <c r="C49" s="79"/>
      <c r="D49" s="31">
        <v>52142</v>
      </c>
      <c r="E49" s="101"/>
      <c r="F49" s="9"/>
    </row>
    <row r="50" spans="1:6" ht="15">
      <c r="A50" s="2" t="s">
        <v>35</v>
      </c>
      <c r="B50" s="31">
        <v>128240.03</v>
      </c>
      <c r="C50" s="79"/>
      <c r="D50" s="31">
        <v>37944</v>
      </c>
      <c r="E50" s="101"/>
      <c r="F50" s="9"/>
    </row>
    <row r="51" spans="1:6" ht="15">
      <c r="A51" s="2" t="s">
        <v>27</v>
      </c>
      <c r="B51" s="31">
        <v>156198.06</v>
      </c>
      <c r="C51" s="79"/>
      <c r="D51" s="31">
        <v>40858</v>
      </c>
      <c r="E51" s="101"/>
      <c r="F51" s="9"/>
    </row>
    <row r="52" spans="1:6" ht="15">
      <c r="A52" s="2" t="s">
        <v>28</v>
      </c>
      <c r="B52" s="31">
        <v>57680.03</v>
      </c>
      <c r="C52" s="79"/>
      <c r="D52" s="31">
        <v>18972</v>
      </c>
      <c r="E52" s="101"/>
      <c r="F52" s="9"/>
    </row>
    <row r="53" spans="1:6" ht="15">
      <c r="A53" s="2" t="s">
        <v>29</v>
      </c>
      <c r="B53" s="31">
        <v>90997</v>
      </c>
      <c r="C53" s="79"/>
      <c r="D53" s="31">
        <v>18972</v>
      </c>
      <c r="E53" s="101"/>
      <c r="F53" s="9"/>
    </row>
    <row r="54" spans="1:6" ht="15">
      <c r="A54" s="2" t="s">
        <v>30</v>
      </c>
      <c r="B54" s="31">
        <v>66039.039999999994</v>
      </c>
      <c r="C54" s="79"/>
      <c r="D54" s="31">
        <v>18972</v>
      </c>
      <c r="E54" s="101"/>
      <c r="F54" s="9"/>
    </row>
    <row r="55" spans="1:6" ht="15">
      <c r="A55" s="2" t="s">
        <v>36</v>
      </c>
      <c r="B55" s="31">
        <v>160719.97</v>
      </c>
      <c r="C55" s="79"/>
      <c r="D55" s="31">
        <v>47399</v>
      </c>
      <c r="E55" s="101"/>
      <c r="F55" s="9"/>
    </row>
    <row r="56" spans="1:6" ht="15">
      <c r="A56" s="2" t="s">
        <v>37</v>
      </c>
      <c r="B56" s="31">
        <v>114800.03</v>
      </c>
      <c r="C56" s="79"/>
      <c r="D56" s="31">
        <v>25296</v>
      </c>
      <c r="E56" s="101"/>
      <c r="F56" s="9"/>
    </row>
    <row r="57" spans="1:6" ht="15">
      <c r="A57" s="2" t="s">
        <v>31</v>
      </c>
      <c r="B57" s="31">
        <v>184800</v>
      </c>
      <c r="C57" s="79"/>
      <c r="D57" s="31">
        <v>30628</v>
      </c>
      <c r="E57" s="101"/>
      <c r="F57" s="9"/>
    </row>
    <row r="58" spans="1:6" ht="15">
      <c r="A58" s="2" t="s">
        <v>32</v>
      </c>
      <c r="B58" s="31">
        <v>134761.17000000001</v>
      </c>
      <c r="C58" s="79"/>
      <c r="D58" s="31">
        <v>59799</v>
      </c>
      <c r="E58" s="101"/>
      <c r="F58" s="9"/>
    </row>
    <row r="59" spans="1:6" ht="15">
      <c r="A59" s="2" t="s">
        <v>33</v>
      </c>
      <c r="B59" s="31">
        <v>59360.03</v>
      </c>
      <c r="C59" s="79"/>
      <c r="D59" s="31">
        <v>31620</v>
      </c>
      <c r="E59" s="101"/>
      <c r="F59" s="9"/>
    </row>
    <row r="60" spans="1:6" ht="15">
      <c r="A60" s="2" t="s">
        <v>38</v>
      </c>
      <c r="B60" s="31">
        <v>47010.99</v>
      </c>
      <c r="C60" s="80"/>
      <c r="D60" s="31">
        <v>18972</v>
      </c>
      <c r="E60" s="102"/>
      <c r="F60" s="9"/>
    </row>
    <row r="61" spans="1:6" ht="15">
      <c r="A61" s="2" t="s">
        <v>10</v>
      </c>
      <c r="B61" s="31">
        <v>2837874.9699999997</v>
      </c>
      <c r="C61" s="31">
        <v>200000.03</v>
      </c>
      <c r="D61" s="31">
        <v>821562</v>
      </c>
      <c r="E61" s="31">
        <v>61985</v>
      </c>
      <c r="F61" s="9"/>
    </row>
    <row r="62" spans="1:6">
      <c r="A62" s="3"/>
    </row>
    <row r="63" spans="1:6">
      <c r="A63" s="2"/>
      <c r="B63" s="15"/>
      <c r="C63" s="16"/>
      <c r="D63" s="16"/>
      <c r="E63" s="17"/>
      <c r="F63" s="9"/>
    </row>
    <row r="64" spans="1:6">
      <c r="A64" s="17"/>
      <c r="B64" s="15"/>
      <c r="C64" s="16"/>
      <c r="D64" s="16"/>
      <c r="E64" s="17"/>
      <c r="F64" s="9"/>
    </row>
    <row r="66" spans="1:5" ht="18">
      <c r="A66" s="22" t="s">
        <v>17</v>
      </c>
    </row>
    <row r="67" spans="1:5" ht="18">
      <c r="A67" s="22"/>
    </row>
    <row r="68" spans="1:5" ht="28.5">
      <c r="B68" s="5" t="s">
        <v>43</v>
      </c>
      <c r="C68" s="5" t="s">
        <v>12</v>
      </c>
      <c r="D68" s="5" t="s">
        <v>128</v>
      </c>
      <c r="E68" s="5" t="s">
        <v>132</v>
      </c>
    </row>
    <row r="69" spans="1:5">
      <c r="A69" s="14" t="s">
        <v>25</v>
      </c>
      <c r="B69" s="7">
        <v>121825</v>
      </c>
      <c r="C69" s="28">
        <v>4066259.34</v>
      </c>
      <c r="D69" s="28">
        <f>C69/B69</f>
        <v>33.377872686230248</v>
      </c>
      <c r="E69" s="7">
        <v>364</v>
      </c>
    </row>
    <row r="70" spans="1:5">
      <c r="A70" s="14" t="s">
        <v>26</v>
      </c>
      <c r="B70" s="7">
        <v>19014</v>
      </c>
      <c r="C70" s="28">
        <v>605951.78</v>
      </c>
      <c r="D70" s="28">
        <f t="shared" ref="D70:D78" si="7">C70/B70</f>
        <v>31.868716735037342</v>
      </c>
      <c r="E70" s="7">
        <v>68</v>
      </c>
    </row>
    <row r="71" spans="1:5">
      <c r="A71" s="14" t="s">
        <v>27</v>
      </c>
      <c r="B71" s="7">
        <v>11133</v>
      </c>
      <c r="C71" s="28">
        <v>356376.66</v>
      </c>
      <c r="D71" s="28">
        <f t="shared" si="7"/>
        <v>32.010838049043379</v>
      </c>
      <c r="E71" s="7">
        <v>55</v>
      </c>
    </row>
    <row r="72" spans="1:5">
      <c r="A72" s="14" t="s">
        <v>28</v>
      </c>
      <c r="B72" s="7">
        <v>5596</v>
      </c>
      <c r="C72" s="28">
        <v>205424.45</v>
      </c>
      <c r="D72" s="28">
        <f t="shared" si="7"/>
        <v>36.709158327376699</v>
      </c>
      <c r="E72" s="7">
        <v>30</v>
      </c>
    </row>
    <row r="73" spans="1:5">
      <c r="A73" s="14" t="s">
        <v>29</v>
      </c>
      <c r="B73" s="7">
        <v>15178</v>
      </c>
      <c r="C73" s="28">
        <v>503127.43</v>
      </c>
      <c r="D73" s="28">
        <f t="shared" si="7"/>
        <v>33.148466859928845</v>
      </c>
      <c r="E73" s="7">
        <v>52</v>
      </c>
    </row>
    <row r="74" spans="1:5">
      <c r="A74" s="14" t="s">
        <v>30</v>
      </c>
      <c r="B74" s="7">
        <v>6443</v>
      </c>
      <c r="C74" s="28">
        <v>216447.61</v>
      </c>
      <c r="D74" s="28">
        <f t="shared" si="7"/>
        <v>33.594227844171968</v>
      </c>
      <c r="E74" s="7">
        <v>21</v>
      </c>
    </row>
    <row r="75" spans="1:5">
      <c r="A75" s="14" t="s">
        <v>31</v>
      </c>
      <c r="B75" s="7">
        <v>15144</v>
      </c>
      <c r="C75" s="28">
        <v>477470.53999999992</v>
      </c>
      <c r="D75" s="28">
        <f t="shared" si="7"/>
        <v>31.528693872160588</v>
      </c>
      <c r="E75" s="7">
        <v>57</v>
      </c>
    </row>
    <row r="76" spans="1:5">
      <c r="A76" s="14" t="s">
        <v>32</v>
      </c>
      <c r="B76" s="7">
        <v>13245</v>
      </c>
      <c r="C76" s="28">
        <v>454373.53</v>
      </c>
      <c r="D76" s="28">
        <f t="shared" si="7"/>
        <v>34.305287278218195</v>
      </c>
      <c r="E76" s="7">
        <v>44</v>
      </c>
    </row>
    <row r="77" spans="1:5">
      <c r="A77" s="14" t="s">
        <v>33</v>
      </c>
      <c r="B77" s="7">
        <v>5127</v>
      </c>
      <c r="C77" s="28">
        <v>152494.49</v>
      </c>
      <c r="D77" s="28">
        <f t="shared" si="7"/>
        <v>29.743415252584356</v>
      </c>
      <c r="E77" s="7">
        <v>19</v>
      </c>
    </row>
    <row r="78" spans="1:5">
      <c r="A78" s="14" t="s">
        <v>10</v>
      </c>
      <c r="B78" s="26">
        <v>212705</v>
      </c>
      <c r="C78" s="29">
        <v>7037925.830000001</v>
      </c>
      <c r="D78" s="28">
        <f t="shared" si="7"/>
        <v>33.0877310359418</v>
      </c>
      <c r="E78" s="26">
        <v>710</v>
      </c>
    </row>
    <row r="80" spans="1:5">
      <c r="A80" s="3" t="s">
        <v>1</v>
      </c>
    </row>
    <row r="81" spans="1:2">
      <c r="A81" s="2" t="s">
        <v>25</v>
      </c>
      <c r="B81" s="28">
        <v>267403.84000000003</v>
      </c>
    </row>
    <row r="82" spans="1:2">
      <c r="A82" s="2" t="s">
        <v>26</v>
      </c>
      <c r="B82" s="28">
        <v>36794.559999999998</v>
      </c>
    </row>
    <row r="83" spans="1:2">
      <c r="A83" s="2" t="s">
        <v>27</v>
      </c>
      <c r="B83" s="28">
        <v>23048.959999999999</v>
      </c>
    </row>
    <row r="84" spans="1:2">
      <c r="A84" s="2" t="s">
        <v>28</v>
      </c>
      <c r="B84" s="28">
        <v>14326.4</v>
      </c>
    </row>
    <row r="85" spans="1:2">
      <c r="A85" s="2" t="s">
        <v>29</v>
      </c>
      <c r="B85" s="28">
        <v>32017.919999999998</v>
      </c>
    </row>
    <row r="86" spans="1:2">
      <c r="A86" s="2" t="s">
        <v>30</v>
      </c>
      <c r="B86" s="28">
        <v>13418.24</v>
      </c>
    </row>
    <row r="87" spans="1:2">
      <c r="A87" s="2" t="s">
        <v>31</v>
      </c>
      <c r="B87" s="28">
        <v>34559.360000000001</v>
      </c>
    </row>
    <row r="88" spans="1:2">
      <c r="A88" s="2" t="s">
        <v>32</v>
      </c>
      <c r="B88" s="28">
        <v>24094.400000000001</v>
      </c>
    </row>
    <row r="89" spans="1:2">
      <c r="A89" s="2" t="s">
        <v>33</v>
      </c>
      <c r="B89" s="28">
        <v>7032.96</v>
      </c>
    </row>
    <row r="90" spans="1:2">
      <c r="A90" s="2" t="s">
        <v>10</v>
      </c>
      <c r="B90" s="29">
        <v>452696.64000000007</v>
      </c>
    </row>
    <row r="92" spans="1:2">
      <c r="A92" s="4" t="s">
        <v>185</v>
      </c>
    </row>
    <row r="93" spans="1:2">
      <c r="B93" s="28">
        <v>61731.360000000001</v>
      </c>
    </row>
    <row r="96" spans="1:2" ht="15" thickBot="1"/>
    <row r="97" spans="1:11" ht="15.75" thickBot="1">
      <c r="A97" s="193" t="s">
        <v>177</v>
      </c>
      <c r="B97" s="193"/>
      <c r="C97" s="193"/>
      <c r="D97" s="193"/>
      <c r="E97" s="193"/>
      <c r="F97" s="193"/>
      <c r="G97" s="193"/>
      <c r="H97" s="193"/>
      <c r="I97" s="193"/>
      <c r="J97" s="194"/>
      <c r="K97" s="90"/>
    </row>
    <row r="98" spans="1:11" ht="15" thickBot="1">
      <c r="A98" s="195" t="s">
        <v>178</v>
      </c>
      <c r="B98" s="195"/>
      <c r="C98" s="195"/>
      <c r="D98" s="195"/>
      <c r="E98" s="195"/>
      <c r="F98" s="195"/>
      <c r="G98" s="195"/>
      <c r="H98" s="195"/>
      <c r="I98" s="195"/>
      <c r="J98" s="195"/>
      <c r="K98" s="90"/>
    </row>
    <row r="99" spans="1:11" ht="15">
      <c r="A99" s="91" t="s">
        <v>179</v>
      </c>
      <c r="B99" s="92">
        <v>95888</v>
      </c>
      <c r="C99" s="66"/>
      <c r="D99" s="90"/>
      <c r="E99" s="90"/>
      <c r="F99" s="90"/>
      <c r="G99" s="90"/>
      <c r="H99" s="90"/>
      <c r="I99" s="90"/>
      <c r="J99" s="90"/>
      <c r="K99" s="90"/>
    </row>
    <row r="100" spans="1:11" ht="15.75" thickBot="1">
      <c r="A100" s="93" t="s">
        <v>180</v>
      </c>
      <c r="B100" s="94">
        <v>49511</v>
      </c>
      <c r="C100" s="66"/>
      <c r="D100" s="90"/>
      <c r="E100" s="90"/>
      <c r="F100" s="90"/>
      <c r="G100" s="90"/>
      <c r="H100" s="90"/>
      <c r="I100" s="90"/>
      <c r="J100" s="90"/>
      <c r="K100" s="90"/>
    </row>
    <row r="101" spans="1:11" ht="15.75" thickBot="1">
      <c r="A101" s="95" t="s">
        <v>55</v>
      </c>
      <c r="B101" s="130">
        <f>SUM(B99:B100)</f>
        <v>145399</v>
      </c>
      <c r="C101" s="66"/>
      <c r="D101" s="90"/>
      <c r="E101" s="90"/>
      <c r="F101" s="90"/>
      <c r="G101" s="90"/>
      <c r="H101" s="90"/>
      <c r="I101" s="90"/>
      <c r="J101" s="90"/>
      <c r="K101" s="90"/>
    </row>
    <row r="102" spans="1:11" ht="15">
      <c r="A102" s="66"/>
      <c r="B102" s="66"/>
      <c r="C102" s="66"/>
      <c r="D102" s="90"/>
      <c r="E102" s="90"/>
      <c r="F102" s="90"/>
      <c r="G102" s="90"/>
      <c r="H102" s="90"/>
      <c r="I102" s="90"/>
      <c r="J102" s="90"/>
      <c r="K102" s="90"/>
    </row>
    <row r="103" spans="1:11" ht="15" thickBot="1">
      <c r="A103" s="196" t="s">
        <v>181</v>
      </c>
      <c r="B103" s="196"/>
      <c r="C103" s="196"/>
      <c r="D103" s="196"/>
      <c r="E103" s="196"/>
      <c r="F103" s="196"/>
      <c r="G103" s="196"/>
      <c r="H103" s="196"/>
      <c r="I103" s="196"/>
      <c r="J103" s="196"/>
      <c r="K103" s="196"/>
    </row>
    <row r="104" spans="1:11">
      <c r="A104" s="91" t="s">
        <v>179</v>
      </c>
      <c r="B104" s="97"/>
      <c r="C104" s="90"/>
      <c r="D104" s="90"/>
      <c r="E104" s="90"/>
      <c r="F104" s="90"/>
      <c r="G104" s="90"/>
      <c r="H104" s="90"/>
      <c r="I104" s="90"/>
      <c r="J104" s="90"/>
      <c r="K104" s="90"/>
    </row>
    <row r="105" spans="1:11" ht="15" thickBot="1">
      <c r="A105" s="93" t="s">
        <v>180</v>
      </c>
      <c r="B105" s="98"/>
      <c r="C105" s="90"/>
      <c r="D105" s="90"/>
      <c r="E105" s="90"/>
      <c r="F105" s="90"/>
      <c r="G105" s="90"/>
      <c r="H105" s="90"/>
      <c r="I105" s="90"/>
      <c r="J105" s="90"/>
      <c r="K105" s="90"/>
    </row>
    <row r="106" spans="1:11" ht="15" thickBot="1">
      <c r="A106" s="95" t="s">
        <v>55</v>
      </c>
      <c r="B106" s="96">
        <f>SUM(B104:B105)</f>
        <v>0</v>
      </c>
      <c r="C106" s="90"/>
      <c r="D106" s="90"/>
      <c r="E106" s="90"/>
      <c r="F106" s="90"/>
      <c r="G106" s="90"/>
      <c r="H106" s="90"/>
      <c r="I106" s="90"/>
      <c r="J106" s="90"/>
      <c r="K106" s="90"/>
    </row>
  </sheetData>
  <mergeCells count="7">
    <mergeCell ref="Q27:Q28"/>
    <mergeCell ref="A97:J97"/>
    <mergeCell ref="A98:J98"/>
    <mergeCell ref="A103:K103"/>
    <mergeCell ref="B27:F27"/>
    <mergeCell ref="G27:K27"/>
    <mergeCell ref="L27:P2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9A9BA-707A-4A2F-B85A-C12861A4E303}">
  <dimension ref="A1:N51"/>
  <sheetViews>
    <sheetView zoomScaleNormal="100" workbookViewId="0">
      <selection activeCell="B47" sqref="B47:B50"/>
    </sheetView>
  </sheetViews>
  <sheetFormatPr baseColWidth="10" defaultRowHeight="14.25"/>
  <cols>
    <col min="1" max="1" width="17.7109375" style="4" bestFit="1" customWidth="1"/>
    <col min="2" max="2" width="15.5703125" style="4" bestFit="1" customWidth="1"/>
    <col min="3" max="3" width="16.85546875" style="4" customWidth="1"/>
    <col min="4" max="4" width="12.7109375" style="4" customWidth="1"/>
    <col min="5" max="5" width="17" style="4" bestFit="1" customWidth="1"/>
    <col min="6" max="6" width="17" style="4" customWidth="1"/>
    <col min="7" max="7" width="14.5703125" style="4" bestFit="1" customWidth="1"/>
    <col min="8" max="8" width="14.42578125" style="4" customWidth="1"/>
    <col min="9" max="9" width="20.5703125" style="4" customWidth="1"/>
    <col min="10" max="10" width="13.42578125" style="4" bestFit="1" customWidth="1"/>
    <col min="11" max="11" width="14.5703125" style="4" bestFit="1" customWidth="1"/>
    <col min="12" max="12" width="11.42578125" style="4"/>
    <col min="13" max="13" width="14.85546875" style="4" customWidth="1"/>
    <col min="14" max="14" width="17.28515625" style="4" customWidth="1"/>
    <col min="15" max="16384" width="11.42578125" style="4"/>
  </cols>
  <sheetData>
    <row r="1" spans="1:8" ht="18">
      <c r="A1" s="22" t="s">
        <v>165</v>
      </c>
      <c r="D1"/>
      <c r="E1"/>
      <c r="F1"/>
      <c r="G1"/>
    </row>
    <row r="8" spans="1:8" ht="18">
      <c r="A8" s="22" t="s">
        <v>16</v>
      </c>
    </row>
    <row r="10" spans="1:8" ht="57.75" customHeight="1">
      <c r="B10" s="5" t="s">
        <v>131</v>
      </c>
      <c r="C10" s="5" t="s">
        <v>45</v>
      </c>
      <c r="D10" s="5" t="s">
        <v>129</v>
      </c>
      <c r="E10" s="5" t="s">
        <v>47</v>
      </c>
      <c r="F10" s="5" t="s">
        <v>46</v>
      </c>
      <c r="G10" s="5" t="s">
        <v>130</v>
      </c>
      <c r="H10" s="5" t="s">
        <v>14</v>
      </c>
    </row>
    <row r="11" spans="1:8">
      <c r="A11" s="2" t="s">
        <v>157</v>
      </c>
      <c r="B11" s="7">
        <v>2445</v>
      </c>
      <c r="C11" s="7">
        <v>206349</v>
      </c>
      <c r="D11" s="27">
        <f>C11/B11</f>
        <v>84.39631901840491</v>
      </c>
      <c r="E11" s="7">
        <v>2187</v>
      </c>
      <c r="F11" s="7">
        <v>407010.4</v>
      </c>
      <c r="G11" s="27">
        <f>F11/E11</f>
        <v>186.10443529949703</v>
      </c>
    </row>
    <row r="12" spans="1:8">
      <c r="A12" s="2" t="s">
        <v>158</v>
      </c>
      <c r="B12" s="7">
        <v>12491</v>
      </c>
      <c r="C12" s="7">
        <v>1857029</v>
      </c>
      <c r="D12" s="27">
        <f t="shared" ref="D12:D19" si="0">C12/B12</f>
        <v>148.66936194059724</v>
      </c>
      <c r="E12" s="7">
        <v>27111</v>
      </c>
      <c r="F12" s="7">
        <v>4944422.05</v>
      </c>
      <c r="G12" s="27">
        <f t="shared" ref="G12:G19" si="1">F12/E12</f>
        <v>182.37697060233853</v>
      </c>
    </row>
    <row r="13" spans="1:8">
      <c r="A13" s="2" t="s">
        <v>159</v>
      </c>
      <c r="B13" s="7">
        <v>2088</v>
      </c>
      <c r="C13" s="7">
        <v>197458</v>
      </c>
      <c r="D13" s="27">
        <f t="shared" si="0"/>
        <v>94.568007662835242</v>
      </c>
      <c r="E13" s="7">
        <v>2827</v>
      </c>
      <c r="F13" s="7">
        <v>538370.80000000005</v>
      </c>
      <c r="G13" s="27">
        <f t="shared" si="1"/>
        <v>190.43891050583659</v>
      </c>
    </row>
    <row r="14" spans="1:8">
      <c r="A14" s="2" t="s">
        <v>160</v>
      </c>
      <c r="B14" s="7">
        <v>5370</v>
      </c>
      <c r="C14" s="7">
        <v>632558</v>
      </c>
      <c r="D14" s="27">
        <f t="shared" si="0"/>
        <v>117.79478584729982</v>
      </c>
      <c r="E14" s="7">
        <v>12091</v>
      </c>
      <c r="F14" s="7"/>
      <c r="G14" s="27">
        <f t="shared" si="1"/>
        <v>0</v>
      </c>
    </row>
    <row r="15" spans="1:8">
      <c r="A15" s="2" t="s">
        <v>161</v>
      </c>
      <c r="B15" s="7">
        <v>2886</v>
      </c>
      <c r="C15" s="7">
        <v>3757396</v>
      </c>
      <c r="D15" s="27">
        <f t="shared" si="0"/>
        <v>1301.9390159390159</v>
      </c>
      <c r="E15" s="7">
        <v>9166</v>
      </c>
      <c r="F15" s="7">
        <v>1626001.55</v>
      </c>
      <c r="G15" s="27">
        <f t="shared" si="1"/>
        <v>177.39488871917959</v>
      </c>
    </row>
    <row r="16" spans="1:8">
      <c r="A16" s="2" t="s">
        <v>162</v>
      </c>
      <c r="B16" s="4">
        <v>2928</v>
      </c>
      <c r="C16" s="7">
        <v>545951</v>
      </c>
      <c r="D16" s="27">
        <f t="shared" si="0"/>
        <v>186.45867486338798</v>
      </c>
      <c r="E16" s="7">
        <v>9110</v>
      </c>
      <c r="F16" s="7">
        <v>1772109.83</v>
      </c>
      <c r="G16" s="27">
        <f t="shared" si="1"/>
        <v>194.52358177826565</v>
      </c>
    </row>
    <row r="17" spans="1:14">
      <c r="A17" s="2" t="s">
        <v>163</v>
      </c>
      <c r="B17" s="7">
        <v>1937</v>
      </c>
      <c r="C17" s="7">
        <v>207865</v>
      </c>
      <c r="D17" s="27">
        <f t="shared" si="0"/>
        <v>107.3128549303046</v>
      </c>
      <c r="E17" s="7">
        <v>2571</v>
      </c>
      <c r="F17" s="7">
        <v>392767.1</v>
      </c>
      <c r="G17" s="27">
        <f t="shared" si="1"/>
        <v>152.7682224815247</v>
      </c>
    </row>
    <row r="18" spans="1:14">
      <c r="A18" s="2" t="s">
        <v>164</v>
      </c>
      <c r="B18" s="7">
        <v>24070</v>
      </c>
      <c r="C18" s="7">
        <v>2925867</v>
      </c>
      <c r="D18" s="27">
        <f t="shared" si="0"/>
        <v>121.55658496053178</v>
      </c>
      <c r="E18" s="7">
        <v>78495</v>
      </c>
      <c r="F18" s="7">
        <v>13083487.91</v>
      </c>
      <c r="G18" s="27">
        <f t="shared" si="1"/>
        <v>166.67925230906428</v>
      </c>
    </row>
    <row r="19" spans="1:14">
      <c r="A19" s="2" t="s">
        <v>10</v>
      </c>
      <c r="B19" s="26">
        <f>SUM(B11:B18)</f>
        <v>54215</v>
      </c>
      <c r="C19" s="26">
        <f>SUM(C11:C18)</f>
        <v>10330473</v>
      </c>
      <c r="D19" s="27">
        <f t="shared" si="0"/>
        <v>190.54639859817394</v>
      </c>
      <c r="E19" s="26">
        <f>SUM(E11:E18)</f>
        <v>143558</v>
      </c>
      <c r="F19" s="7">
        <f>SUM(F11:F18)</f>
        <v>22764169.640000001</v>
      </c>
      <c r="G19" s="27">
        <f t="shared" si="1"/>
        <v>158.57123699132057</v>
      </c>
      <c r="H19" s="7">
        <v>4624</v>
      </c>
      <c r="M19" s="2"/>
      <c r="N19" s="15"/>
    </row>
    <row r="20" spans="1:14">
      <c r="A20" s="2"/>
      <c r="B20" s="15"/>
      <c r="C20" s="16"/>
      <c r="D20" s="16"/>
      <c r="E20" s="17"/>
      <c r="M20" s="2"/>
      <c r="N20" s="15"/>
    </row>
    <row r="21" spans="1:14">
      <c r="A21" s="2"/>
      <c r="B21" s="15"/>
      <c r="C21" s="16"/>
      <c r="D21" s="16"/>
      <c r="E21" s="17"/>
      <c r="H21" s="2"/>
      <c r="I21" s="15"/>
    </row>
    <row r="22" spans="1:14">
      <c r="A22" s="4" t="s">
        <v>1</v>
      </c>
    </row>
    <row r="24" spans="1:14">
      <c r="A24" s="36" t="s">
        <v>138</v>
      </c>
      <c r="B24" s="5" t="s">
        <v>70</v>
      </c>
    </row>
    <row r="25" spans="1:14">
      <c r="A25" s="2" t="s">
        <v>157</v>
      </c>
      <c r="B25" s="7">
        <v>36234</v>
      </c>
    </row>
    <row r="26" spans="1:14">
      <c r="A26" s="2" t="s">
        <v>158</v>
      </c>
      <c r="B26" s="7">
        <v>784641</v>
      </c>
    </row>
    <row r="27" spans="1:14">
      <c r="A27" s="2" t="s">
        <v>159</v>
      </c>
      <c r="B27" s="7">
        <v>75471</v>
      </c>
    </row>
    <row r="28" spans="1:14">
      <c r="A28" s="2" t="s">
        <v>160</v>
      </c>
      <c r="B28" s="7">
        <v>347259</v>
      </c>
    </row>
    <row r="29" spans="1:14">
      <c r="A29" s="2" t="s">
        <v>161</v>
      </c>
      <c r="B29" s="7">
        <v>259623</v>
      </c>
    </row>
    <row r="30" spans="1:14">
      <c r="A30" s="2" t="s">
        <v>162</v>
      </c>
      <c r="B30" s="7">
        <v>246279</v>
      </c>
    </row>
    <row r="31" spans="1:14">
      <c r="A31" s="2" t="s">
        <v>163</v>
      </c>
      <c r="B31" s="7">
        <v>82434</v>
      </c>
    </row>
    <row r="32" spans="1:14">
      <c r="A32" s="2" t="s">
        <v>164</v>
      </c>
      <c r="B32" s="7">
        <v>1799112</v>
      </c>
    </row>
    <row r="33" spans="1:6">
      <c r="A33" s="2" t="s">
        <v>10</v>
      </c>
      <c r="B33" s="7">
        <f>SUM(B25:B32)</f>
        <v>3631053</v>
      </c>
    </row>
    <row r="34" spans="1:6">
      <c r="A34" s="2"/>
      <c r="B34" s="15"/>
      <c r="C34" s="16"/>
      <c r="D34" s="16"/>
      <c r="E34" s="17"/>
      <c r="F34" s="9"/>
    </row>
    <row r="35" spans="1:6">
      <c r="A35" s="2"/>
      <c r="B35" s="15"/>
      <c r="C35" s="16"/>
      <c r="D35" s="16"/>
      <c r="E35" s="17"/>
      <c r="F35" s="9"/>
    </row>
    <row r="37" spans="1:6" ht="18">
      <c r="A37" s="22" t="s">
        <v>17</v>
      </c>
    </row>
    <row r="38" spans="1:6" ht="18">
      <c r="A38" s="22"/>
    </row>
    <row r="39" spans="1:6" ht="85.5">
      <c r="B39" s="5" t="s">
        <v>166</v>
      </c>
      <c r="C39" s="5" t="s">
        <v>12</v>
      </c>
      <c r="D39" s="5" t="s">
        <v>128</v>
      </c>
      <c r="E39" s="5" t="s">
        <v>132</v>
      </c>
    </row>
    <row r="40" spans="1:6">
      <c r="A40" s="14" t="s">
        <v>158</v>
      </c>
      <c r="B40" s="7">
        <v>34046</v>
      </c>
      <c r="C40" s="7">
        <v>1335622.26</v>
      </c>
      <c r="D40" s="28">
        <f>C40/B40</f>
        <v>39.229931856899491</v>
      </c>
      <c r="E40" s="7"/>
    </row>
    <row r="41" spans="1:6">
      <c r="A41" s="14" t="s">
        <v>164</v>
      </c>
      <c r="B41" s="7">
        <v>61052</v>
      </c>
      <c r="C41" s="7">
        <v>2450426.69</v>
      </c>
      <c r="D41" s="28">
        <f t="shared" ref="D41:D44" si="2">C41/B41</f>
        <v>40.136714440149383</v>
      </c>
      <c r="E41" s="7"/>
    </row>
    <row r="42" spans="1:6">
      <c r="A42" s="14" t="s">
        <v>186</v>
      </c>
      <c r="B42" s="7">
        <v>12021</v>
      </c>
      <c r="C42" s="7">
        <v>470900.47</v>
      </c>
      <c r="D42" s="28">
        <f t="shared" si="2"/>
        <v>39.173152815905496</v>
      </c>
      <c r="E42" s="7"/>
    </row>
    <row r="43" spans="1:6">
      <c r="A43" s="14" t="s">
        <v>161</v>
      </c>
      <c r="B43" s="7">
        <v>10455</v>
      </c>
      <c r="C43" s="7">
        <v>411677.37</v>
      </c>
      <c r="D43" s="28">
        <f t="shared" si="2"/>
        <v>39.376123385939742</v>
      </c>
      <c r="E43" s="7"/>
    </row>
    <row r="44" spans="1:6">
      <c r="A44" s="14" t="s">
        <v>10</v>
      </c>
      <c r="B44" s="26">
        <f>SUM(B40:B43)</f>
        <v>117574</v>
      </c>
      <c r="C44" s="7">
        <f>SUM(C40:C43)</f>
        <v>4668626.79</v>
      </c>
      <c r="D44" s="28">
        <f t="shared" si="2"/>
        <v>39.707986374538592</v>
      </c>
      <c r="E44" s="26">
        <v>730</v>
      </c>
    </row>
    <row r="46" spans="1:6">
      <c r="A46" s="3" t="s">
        <v>1</v>
      </c>
    </row>
    <row r="47" spans="1:6">
      <c r="A47" s="14" t="s">
        <v>158</v>
      </c>
      <c r="B47" s="7">
        <v>265800</v>
      </c>
    </row>
    <row r="48" spans="1:6">
      <c r="A48" s="14" t="s">
        <v>164</v>
      </c>
      <c r="B48" s="7">
        <v>422208</v>
      </c>
    </row>
    <row r="49" spans="1:2">
      <c r="A49" s="14" t="s">
        <v>186</v>
      </c>
      <c r="B49" s="7">
        <v>77952</v>
      </c>
    </row>
    <row r="50" spans="1:2">
      <c r="A50" s="14" t="s">
        <v>161</v>
      </c>
      <c r="B50" s="7">
        <v>64560</v>
      </c>
    </row>
    <row r="51" spans="1:2">
      <c r="A51" s="14" t="s">
        <v>10</v>
      </c>
      <c r="B51" s="7">
        <f>SUM(B47:B50)</f>
        <v>830520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5"/>
  <sheetViews>
    <sheetView zoomScaleNormal="100" workbookViewId="0"/>
  </sheetViews>
  <sheetFormatPr baseColWidth="10" defaultRowHeight="14.25"/>
  <cols>
    <col min="1" max="1" width="17.7109375" style="4" bestFit="1" customWidth="1"/>
    <col min="2" max="2" width="12.7109375" style="4" bestFit="1" customWidth="1"/>
    <col min="3" max="3" width="16.85546875" style="4" customWidth="1"/>
    <col min="4" max="4" width="13.5703125" style="4" customWidth="1"/>
    <col min="5" max="5" width="17.42578125" style="4" customWidth="1"/>
    <col min="6" max="8" width="11.42578125" style="4"/>
    <col min="9" max="9" width="14.7109375" style="4" customWidth="1"/>
    <col min="10" max="10" width="13.140625" style="4" customWidth="1"/>
    <col min="11" max="11" width="13.7109375" style="4" customWidth="1"/>
    <col min="12" max="12" width="15.28515625" style="4" customWidth="1"/>
    <col min="13" max="13" width="13.28515625" style="4" customWidth="1"/>
    <col min="14" max="14" width="12.85546875" style="4" customWidth="1"/>
    <col min="15" max="15" width="11.42578125" style="4"/>
    <col min="16" max="16" width="15.28515625" style="4" customWidth="1"/>
    <col min="17" max="16384" width="11.42578125" style="4"/>
  </cols>
  <sheetData>
    <row r="1" spans="1:17" ht="18">
      <c r="A1" s="22" t="s">
        <v>76</v>
      </c>
      <c r="D1"/>
      <c r="E1"/>
      <c r="F1"/>
      <c r="G1"/>
    </row>
    <row r="4" spans="1:17" ht="18">
      <c r="A4" s="22" t="s">
        <v>16</v>
      </c>
    </row>
    <row r="5" spans="1:17" ht="18">
      <c r="A5" s="22"/>
    </row>
    <row r="6" spans="1:17" ht="18">
      <c r="A6" s="22"/>
    </row>
    <row r="7" spans="1:17" ht="18">
      <c r="A7" s="22"/>
    </row>
    <row r="8" spans="1:17">
      <c r="A8" s="4" t="s">
        <v>170</v>
      </c>
    </row>
    <row r="10" spans="1:17" ht="70.5" customHeight="1">
      <c r="B10" s="5" t="s">
        <v>43</v>
      </c>
      <c r="C10" s="5" t="s">
        <v>46</v>
      </c>
      <c r="D10" s="5" t="s">
        <v>125</v>
      </c>
      <c r="E10" s="5" t="s">
        <v>133</v>
      </c>
    </row>
    <row r="11" spans="1:17">
      <c r="A11" s="2" t="s">
        <v>62</v>
      </c>
      <c r="B11" s="11"/>
      <c r="C11" s="28"/>
      <c r="D11" s="7" t="e">
        <f>+C11/B11</f>
        <v>#DIV/0!</v>
      </c>
      <c r="E11" s="6"/>
      <c r="Q11" s="20"/>
    </row>
    <row r="12" spans="1:17">
      <c r="A12" s="2" t="s">
        <v>63</v>
      </c>
      <c r="B12" s="11"/>
      <c r="C12" s="28"/>
      <c r="D12" s="7" t="e">
        <f t="shared" ref="D12:D18" si="0">+C12/B12</f>
        <v>#DIV/0!</v>
      </c>
      <c r="E12" s="6"/>
      <c r="Q12" s="20"/>
    </row>
    <row r="13" spans="1:17">
      <c r="A13" s="2" t="s">
        <v>64</v>
      </c>
      <c r="B13" s="11"/>
      <c r="C13" s="28"/>
      <c r="D13" s="7" t="e">
        <f t="shared" si="0"/>
        <v>#DIV/0!</v>
      </c>
      <c r="E13" s="6"/>
      <c r="Q13" s="20"/>
    </row>
    <row r="14" spans="1:17">
      <c r="A14" s="2" t="s">
        <v>65</v>
      </c>
      <c r="B14" s="11"/>
      <c r="C14" s="28"/>
      <c r="D14" s="7" t="e">
        <f t="shared" si="0"/>
        <v>#DIV/0!</v>
      </c>
      <c r="E14" s="6"/>
      <c r="Q14" s="20"/>
    </row>
    <row r="15" spans="1:17">
      <c r="A15" s="2" t="s">
        <v>66</v>
      </c>
      <c r="B15" s="11"/>
      <c r="C15" s="28"/>
      <c r="D15" s="7" t="e">
        <f t="shared" si="0"/>
        <v>#DIV/0!</v>
      </c>
      <c r="E15" s="6"/>
      <c r="Q15" s="20"/>
    </row>
    <row r="16" spans="1:17">
      <c r="A16" s="2" t="s">
        <v>67</v>
      </c>
      <c r="B16" s="11"/>
      <c r="C16" s="28"/>
      <c r="D16" s="7" t="e">
        <f t="shared" si="0"/>
        <v>#DIV/0!</v>
      </c>
      <c r="E16" s="6"/>
      <c r="Q16" s="20"/>
    </row>
    <row r="17" spans="1:17">
      <c r="A17" s="2" t="s">
        <v>68</v>
      </c>
      <c r="B17" s="11"/>
      <c r="C17" s="28"/>
      <c r="D17" s="7" t="e">
        <f t="shared" si="0"/>
        <v>#DIV/0!</v>
      </c>
      <c r="E17" s="6"/>
      <c r="Q17" s="20"/>
    </row>
    <row r="18" spans="1:17">
      <c r="A18" s="2" t="s">
        <v>69</v>
      </c>
      <c r="B18" s="11"/>
      <c r="C18" s="11"/>
      <c r="D18" s="7" t="e">
        <f t="shared" si="0"/>
        <v>#DIV/0!</v>
      </c>
      <c r="E18" s="6"/>
      <c r="Q18" s="20"/>
    </row>
    <row r="19" spans="1:17">
      <c r="B19" s="8"/>
    </row>
    <row r="21" spans="1:17">
      <c r="A21" s="3" t="s">
        <v>1</v>
      </c>
    </row>
    <row r="22" spans="1:17">
      <c r="A22" s="13">
        <v>393476.82</v>
      </c>
    </row>
    <row r="24" spans="1:17" ht="18">
      <c r="A24" s="22" t="s">
        <v>17</v>
      </c>
    </row>
    <row r="25" spans="1:17" ht="42.75">
      <c r="B25" s="5" t="s">
        <v>43</v>
      </c>
      <c r="C25" s="5" t="s">
        <v>12</v>
      </c>
      <c r="D25" s="5" t="s">
        <v>44</v>
      </c>
      <c r="E25" s="5" t="s">
        <v>132</v>
      </c>
    </row>
    <row r="26" spans="1:17">
      <c r="A26" s="2" t="s">
        <v>56</v>
      </c>
      <c r="B26" s="7"/>
      <c r="C26" s="7"/>
      <c r="D26" s="28" t="e">
        <f>+C26/B26</f>
        <v>#DIV/0!</v>
      </c>
      <c r="E26" s="6"/>
    </row>
    <row r="27" spans="1:17" ht="15">
      <c r="A27" s="2" t="s">
        <v>57</v>
      </c>
      <c r="B27" s="7"/>
      <c r="C27" s="7"/>
      <c r="D27" s="28" t="e">
        <f t="shared" ref="D27:D32" si="1">+C27/B27</f>
        <v>#DIV/0!</v>
      </c>
      <c r="E27" s="6"/>
      <c r="K27"/>
    </row>
    <row r="28" spans="1:17" ht="15">
      <c r="A28" s="2" t="s">
        <v>58</v>
      </c>
      <c r="B28" s="7"/>
      <c r="C28" s="7"/>
      <c r="D28" s="28" t="e">
        <f t="shared" si="1"/>
        <v>#DIV/0!</v>
      </c>
      <c r="E28" s="6"/>
      <c r="K28"/>
    </row>
    <row r="29" spans="1:17" ht="15">
      <c r="A29" s="2" t="s">
        <v>59</v>
      </c>
      <c r="B29" s="7"/>
      <c r="C29" s="26"/>
      <c r="D29" s="28" t="e">
        <f t="shared" si="1"/>
        <v>#DIV/0!</v>
      </c>
      <c r="E29" s="7"/>
      <c r="K29"/>
    </row>
    <row r="30" spans="1:17" ht="15">
      <c r="A30" s="2" t="s">
        <v>60</v>
      </c>
      <c r="B30" s="7"/>
      <c r="C30" s="7"/>
      <c r="D30" s="28" t="e">
        <f t="shared" si="1"/>
        <v>#DIV/0!</v>
      </c>
      <c r="E30" s="7"/>
      <c r="K30"/>
    </row>
    <row r="31" spans="1:17" ht="15">
      <c r="A31" s="2" t="s">
        <v>61</v>
      </c>
      <c r="B31" s="7"/>
      <c r="C31" s="7"/>
      <c r="D31" s="28" t="e">
        <f t="shared" si="1"/>
        <v>#DIV/0!</v>
      </c>
      <c r="E31" s="7"/>
      <c r="K31"/>
    </row>
    <row r="32" spans="1:17" ht="15">
      <c r="A32" s="2" t="s">
        <v>55</v>
      </c>
      <c r="B32" s="11"/>
      <c r="C32" s="11"/>
      <c r="D32" s="28" t="e">
        <f t="shared" si="1"/>
        <v>#DIV/0!</v>
      </c>
      <c r="E32" s="7"/>
      <c r="K32"/>
    </row>
    <row r="34" spans="1:1">
      <c r="A34" s="3" t="s">
        <v>1</v>
      </c>
    </row>
    <row r="35" spans="1:1">
      <c r="A35" s="12" t="s">
        <v>187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Introduccion</vt:lpstr>
      <vt:lpstr>Andalucía</vt:lpstr>
      <vt:lpstr>Aragón</vt:lpstr>
      <vt:lpstr>Asturias</vt:lpstr>
      <vt:lpstr>Canarias</vt:lpstr>
      <vt:lpstr>Cantabria</vt:lpstr>
      <vt:lpstr>Cataluña</vt:lpstr>
      <vt:lpstr>C. Valenciana</vt:lpstr>
      <vt:lpstr>Galicia</vt:lpstr>
      <vt:lpstr>Madrid</vt:lpstr>
      <vt:lpstr>Navarra</vt:lpstr>
      <vt:lpstr>Pais Vasco</vt:lpstr>
      <vt:lpstr>Rioja</vt:lpstr>
      <vt:lpstr>Ministerio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Ildefonso Villán Criado</cp:lastModifiedBy>
  <dcterms:created xsi:type="dcterms:W3CDTF">2017-09-14T15:53:50Z</dcterms:created>
  <dcterms:modified xsi:type="dcterms:W3CDTF">2022-09-26T07:26:07Z</dcterms:modified>
</cp:coreProperties>
</file>